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2 год\7 - 22.07.2022 внеочередная\Решения на печать\Без изменений\"/>
    </mc:Choice>
  </mc:AlternateContent>
  <bookViews>
    <workbookView xWindow="0" yWindow="0" windowWidth="2880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КАИП!$A$1:$L$58</definedName>
  </definedNames>
  <calcPr calcId="162913"/>
</workbook>
</file>

<file path=xl/calcChain.xml><?xml version="1.0" encoding="utf-8"?>
<calcChain xmlns="http://schemas.openxmlformats.org/spreadsheetml/2006/main">
  <c r="H47" i="3" l="1"/>
  <c r="H48" i="3"/>
  <c r="H56" i="3"/>
  <c r="H32" i="3"/>
  <c r="H36" i="3"/>
  <c r="H49" i="3" l="1"/>
  <c r="H46" i="3" s="1"/>
  <c r="L47" i="3"/>
  <c r="J47" i="3"/>
  <c r="H58" i="3"/>
  <c r="L56" i="3"/>
  <c r="J56" i="3"/>
  <c r="L36" i="3" l="1"/>
  <c r="J36" i="3"/>
  <c r="P26" i="3"/>
  <c r="L49" i="3" l="1"/>
  <c r="I19" i="3" s="1"/>
  <c r="J49" i="3"/>
  <c r="G19" i="3" s="1"/>
  <c r="L53" i="3"/>
  <c r="J53" i="3"/>
  <c r="H53" i="3"/>
  <c r="E19" i="3" l="1"/>
  <c r="J32" i="3"/>
  <c r="E16" i="3" l="1"/>
  <c r="G18" i="3" l="1"/>
  <c r="J57" i="3"/>
  <c r="H57" i="3"/>
  <c r="L33" i="3"/>
  <c r="L32" i="3"/>
  <c r="H28" i="3" l="1"/>
  <c r="L57" i="3"/>
  <c r="L29" i="3"/>
  <c r="J29" i="3"/>
  <c r="L28" i="3"/>
  <c r="J28" i="3"/>
  <c r="I18" i="3"/>
  <c r="E18" i="3"/>
  <c r="H34" i="3"/>
  <c r="H31" i="3" s="1"/>
  <c r="J34" i="3"/>
  <c r="J31" i="3" s="1"/>
  <c r="G17" i="3" l="1"/>
  <c r="H27" i="3"/>
  <c r="E17" i="3"/>
  <c r="E20" i="3" s="1"/>
  <c r="I16" i="3"/>
  <c r="L34" i="3"/>
  <c r="L31" i="3" s="1"/>
  <c r="I17" i="3" l="1"/>
  <c r="I20" i="3" s="1"/>
  <c r="H29" i="3"/>
  <c r="H30" i="3" l="1"/>
  <c r="G16" i="3"/>
  <c r="G20" i="3" s="1"/>
  <c r="L27" i="3" l="1"/>
  <c r="L26" i="3" s="1"/>
  <c r="J45" i="3"/>
  <c r="J27" i="3"/>
  <c r="L45" i="3"/>
  <c r="L30" i="3"/>
  <c r="J30" i="3"/>
  <c r="H45" i="3"/>
  <c r="J26" i="3" l="1"/>
  <c r="Q26" i="3" s="1"/>
  <c r="H26" i="3"/>
  <c r="O26" i="3" s="1"/>
</calcChain>
</file>

<file path=xl/sharedStrings.xml><?xml version="1.0" encoding="utf-8"?>
<sst xmlns="http://schemas.openxmlformats.org/spreadsheetml/2006/main" count="128" uniqueCount="75">
  <si>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</si>
  <si>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</si>
  <si>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</si>
  <si>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</si>
  <si>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</si>
  <si>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</si>
  <si>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</si>
  <si>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</si>
  <si>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</si>
  <si>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</si>
  <si>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</si>
  <si>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</si>
  <si>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</si>
  <si>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</si>
  <si>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</si>
  <si>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</si>
  <si>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</si>
  <si>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</si>
  <si>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</si>
  <si>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</si>
  <si>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</si>
  <si>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</si>
  <si>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</si>
  <si>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</si>
  <si>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</si>
  <si>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</si>
  <si>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</si>
  <si>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</si>
  <si>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</si>
  <si>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</si>
  <si>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</si>
  <si>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</si>
  <si>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</si>
  <si>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Сумма 
на 2022 год</t>
  </si>
  <si>
    <t xml:space="preserve"> Сумма 
на 2022 год</t>
  </si>
  <si>
    <t>10</t>
  </si>
  <si>
    <t>1610013170</t>
  </si>
  <si>
    <t>161F367483</t>
  </si>
  <si>
    <t>161F367484</t>
  </si>
  <si>
    <t>Муниципальная программа города Ачинска "Развитие культуры"</t>
  </si>
  <si>
    <t>0703</t>
  </si>
  <si>
    <t>Сумма 
на 2023 год</t>
  </si>
  <si>
    <t xml:space="preserve"> Сумма 
на 2023 год</t>
  </si>
  <si>
    <t>Перечень строек и объектов
на 2022 год и плановый период 2023-2024 годов</t>
  </si>
  <si>
    <t>Сумма 
на 2024 год</t>
  </si>
  <si>
    <t>2022/ 2024</t>
  </si>
  <si>
    <t>1670075870</t>
  </si>
  <si>
    <t>2022/   2023</t>
  </si>
  <si>
    <t>Строительство 2 - х многоквартирных жилых домов в Юго - Восточном районе города Ачинска</t>
  </si>
  <si>
    <t xml:space="preserve"> Сумма 
на 2024 год</t>
  </si>
  <si>
    <t>085А155193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</si>
  <si>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</si>
  <si>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к решению Ачинского </t>
  </si>
  <si>
    <t>городского Совета депутатов</t>
  </si>
  <si>
    <t xml:space="preserve">Приложение  7 </t>
  </si>
  <si>
    <t>от 10.12.2021  № 19-109р</t>
  </si>
  <si>
    <t xml:space="preserve">Строительство 2 - х многоквартирных жилых домов по ул. Декабристов </t>
  </si>
  <si>
    <t>161F36748S</t>
  </si>
  <si>
    <t>Строительство тепловых сетей в Юго - Восточном районе города Ачинска</t>
  </si>
  <si>
    <t>0502</t>
  </si>
  <si>
    <t>1610013180</t>
  </si>
  <si>
    <t>16700R0820</t>
  </si>
  <si>
    <t>Муниципальная программа города Ачинска "Развитие транспортной системы"</t>
  </si>
  <si>
    <t>1200000000</t>
  </si>
  <si>
    <t>0409</t>
  </si>
  <si>
    <t>1210072220</t>
  </si>
  <si>
    <t>Обустройство тротуаров на улицах  и переулках города</t>
  </si>
  <si>
    <t>Реконструкция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</t>
  </si>
  <si>
    <t>Реконструкция здания МБУДО "АДХШ им. А.М. Знака"</t>
  </si>
  <si>
    <t>1003</t>
  </si>
  <si>
    <t>12100S4410</t>
  </si>
  <si>
    <t>1610076030</t>
  </si>
  <si>
    <t>16100S6030</t>
  </si>
  <si>
    <t>Строительство жилых помещений для  детей-сирот и детей, оставшихся без попечения родителей, лиц из числа детей-сирот и детей, оставшихся без попечения родителей</t>
  </si>
  <si>
    <t>от  22.07.2022  №  26-159р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</si>
</sst>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58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600000000000001" customHeight="1" x14ac:dyDescent="0.3">
      <c r="J1" s="5" t="s">
        <v>54</v>
      </c>
    </row>
    <row r="2" spans="1:12" ht="18" customHeight="1" x14ac:dyDescent="0.3">
      <c r="I2" s="23"/>
      <c r="J2" s="78" t="s">
        <v>52</v>
      </c>
      <c r="K2" s="78"/>
      <c r="L2" s="78"/>
    </row>
    <row r="3" spans="1:12" ht="18.75" x14ac:dyDescent="0.3">
      <c r="J3" s="5" t="s">
        <v>53</v>
      </c>
    </row>
    <row r="4" spans="1:12" ht="18.75" x14ac:dyDescent="0.3">
      <c r="J4" s="5" t="s">
        <v>74</v>
      </c>
    </row>
    <row r="5" spans="1:12" ht="18.75" x14ac:dyDescent="0.3"/>
    <row r="6" spans="1:12" ht="18.75" x14ac:dyDescent="0.3">
      <c r="J6" s="5" t="s">
        <v>54</v>
      </c>
    </row>
    <row r="7" spans="1:12" ht="18.75" x14ac:dyDescent="0.3">
      <c r="J7" s="78" t="s">
        <v>52</v>
      </c>
      <c r="K7" s="78"/>
      <c r="L7" s="78"/>
    </row>
    <row r="8" spans="1:12" s="6" customFormat="1" ht="18.75" x14ac:dyDescent="0.3">
      <c r="D8" s="7"/>
      <c r="J8" s="5" t="s">
        <v>53</v>
      </c>
      <c r="K8" s="5"/>
      <c r="L8" s="5"/>
    </row>
    <row r="9" spans="1:12" s="6" customFormat="1" ht="18.75" x14ac:dyDescent="0.3">
      <c r="D9" s="7"/>
      <c r="J9" s="5" t="s">
        <v>55</v>
      </c>
      <c r="K9" s="5"/>
      <c r="L9" s="5"/>
    </row>
    <row r="10" spans="1:12" s="6" customFormat="1" ht="18.75" x14ac:dyDescent="0.3">
      <c r="D10" s="7"/>
      <c r="J10" s="5"/>
      <c r="K10" s="5"/>
      <c r="L10" s="5"/>
    </row>
    <row r="11" spans="1:12" s="6" customFormat="1" ht="42.75" customHeight="1" x14ac:dyDescent="0.2">
      <c r="A11" s="79" t="s">
        <v>43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2" s="6" customFormat="1" ht="18.75" x14ac:dyDescent="0.2">
      <c r="A12" s="44"/>
      <c r="B12" s="7"/>
      <c r="C12" s="7"/>
      <c r="D12" s="7"/>
      <c r="E12" s="7"/>
    </row>
    <row r="13" spans="1:12" s="6" customFormat="1" ht="18.75" x14ac:dyDescent="0.2">
      <c r="D13" s="7"/>
      <c r="J13" s="9" t="s">
        <v>3</v>
      </c>
    </row>
    <row r="14" spans="1:12" ht="66.75" customHeight="1" x14ac:dyDescent="0.3">
      <c r="A14" s="45" t="s">
        <v>1</v>
      </c>
      <c r="B14" s="62" t="s">
        <v>2</v>
      </c>
      <c r="C14" s="70"/>
      <c r="D14" s="63"/>
      <c r="E14" s="61" t="s">
        <v>33</v>
      </c>
      <c r="F14" s="61"/>
      <c r="G14" s="61" t="s">
        <v>41</v>
      </c>
      <c r="H14" s="61"/>
      <c r="I14" s="61" t="s">
        <v>44</v>
      </c>
      <c r="J14" s="61"/>
    </row>
    <row r="15" spans="1:12" ht="18.75" x14ac:dyDescent="0.3">
      <c r="A15" s="45">
        <v>1</v>
      </c>
      <c r="B15" s="62" t="s">
        <v>4</v>
      </c>
      <c r="C15" s="70"/>
      <c r="D15" s="63"/>
      <c r="E15" s="61" t="s">
        <v>5</v>
      </c>
      <c r="F15" s="61"/>
      <c r="G15" s="61" t="s">
        <v>6</v>
      </c>
      <c r="H15" s="61"/>
      <c r="I15" s="61" t="s">
        <v>19</v>
      </c>
      <c r="J15" s="61"/>
    </row>
    <row r="16" spans="1:12" ht="42" customHeight="1" outlineLevel="1" x14ac:dyDescent="0.3">
      <c r="A16" s="3">
        <v>1</v>
      </c>
      <c r="B16" s="65" t="s">
        <v>29</v>
      </c>
      <c r="C16" s="65"/>
      <c r="D16" s="65"/>
      <c r="E16" s="68">
        <f>H36+H53</f>
        <v>582947117.67999995</v>
      </c>
      <c r="F16" s="68"/>
      <c r="G16" s="68">
        <f>J36+J53</f>
        <v>124797818.23</v>
      </c>
      <c r="H16" s="68"/>
      <c r="I16" s="68">
        <f>L36+L53</f>
        <v>74336500</v>
      </c>
      <c r="J16" s="68"/>
    </row>
    <row r="17" spans="1:17" ht="66.599999999999994" customHeight="1" outlineLevel="1" x14ac:dyDescent="0.3">
      <c r="A17" s="3">
        <v>2</v>
      </c>
      <c r="B17" s="72" t="s">
        <v>25</v>
      </c>
      <c r="C17" s="73"/>
      <c r="D17" s="74"/>
      <c r="E17" s="46">
        <f>H34</f>
        <v>18892903.789999999</v>
      </c>
      <c r="F17" s="47"/>
      <c r="G17" s="46">
        <f>J34</f>
        <v>14105503.710000001</v>
      </c>
      <c r="H17" s="47"/>
      <c r="I17" s="46">
        <f>L34</f>
        <v>0</v>
      </c>
      <c r="J17" s="47"/>
    </row>
    <row r="18" spans="1:17" ht="51.75" customHeight="1" outlineLevel="1" x14ac:dyDescent="0.3">
      <c r="A18" s="3">
        <v>3</v>
      </c>
      <c r="B18" s="65" t="s">
        <v>39</v>
      </c>
      <c r="C18" s="65"/>
      <c r="D18" s="65"/>
      <c r="E18" s="68">
        <f>H58</f>
        <v>46160505</v>
      </c>
      <c r="F18" s="68"/>
      <c r="G18" s="68">
        <f>J58</f>
        <v>0</v>
      </c>
      <c r="H18" s="68"/>
      <c r="I18" s="68">
        <f t="shared" ref="I18" si="0">L58</f>
        <v>0</v>
      </c>
      <c r="J18" s="68"/>
    </row>
    <row r="19" spans="1:17" ht="51.75" customHeight="1" outlineLevel="1" x14ac:dyDescent="0.3">
      <c r="A19" s="3">
        <v>4</v>
      </c>
      <c r="B19" s="72" t="s">
        <v>62</v>
      </c>
      <c r="C19" s="73"/>
      <c r="D19" s="74"/>
      <c r="E19" s="46">
        <f>H49</f>
        <v>15413656.77</v>
      </c>
      <c r="F19" s="47"/>
      <c r="G19" s="46">
        <f t="shared" ref="G19" si="1">J49</f>
        <v>0</v>
      </c>
      <c r="H19" s="47"/>
      <c r="I19" s="46">
        <f t="shared" ref="I19" si="2">L49</f>
        <v>0</v>
      </c>
      <c r="J19" s="47"/>
    </row>
    <row r="20" spans="1:17" ht="18.75" x14ac:dyDescent="0.3">
      <c r="A20" s="75" t="s">
        <v>0</v>
      </c>
      <c r="B20" s="76"/>
      <c r="C20" s="76"/>
      <c r="D20" s="77"/>
      <c r="E20" s="68">
        <f>E18+E17+E16+E19</f>
        <v>663414183.23999989</v>
      </c>
      <c r="F20" s="68"/>
      <c r="G20" s="46">
        <f>G18+G17+G16</f>
        <v>138903321.94</v>
      </c>
      <c r="H20" s="47"/>
      <c r="I20" s="46">
        <f>I18+I17+I16</f>
        <v>74336500</v>
      </c>
      <c r="J20" s="47"/>
    </row>
    <row r="21" spans="1:17" ht="15.75" customHeight="1" x14ac:dyDescent="0.3">
      <c r="A21" s="44"/>
      <c r="B21" s="18"/>
      <c r="C21" s="18"/>
      <c r="D21" s="18"/>
      <c r="E21" s="18"/>
    </row>
    <row r="22" spans="1:17" ht="18.75" x14ac:dyDescent="0.3">
      <c r="L22" s="9" t="s">
        <v>3</v>
      </c>
    </row>
    <row r="23" spans="1:17" ht="36.75" customHeight="1" x14ac:dyDescent="0.3">
      <c r="A23" s="71" t="s">
        <v>1</v>
      </c>
      <c r="B23" s="61" t="s">
        <v>18</v>
      </c>
      <c r="C23" s="61" t="s">
        <v>20</v>
      </c>
      <c r="D23" s="61"/>
      <c r="E23" s="61"/>
      <c r="F23" s="61"/>
      <c r="G23" s="61" t="s">
        <v>7</v>
      </c>
      <c r="H23" s="57" t="s">
        <v>34</v>
      </c>
      <c r="I23" s="58"/>
      <c r="J23" s="57" t="s">
        <v>42</v>
      </c>
      <c r="K23" s="58"/>
      <c r="L23" s="61" t="s">
        <v>49</v>
      </c>
    </row>
    <row r="24" spans="1:17" ht="59.25" customHeight="1" x14ac:dyDescent="0.3">
      <c r="A24" s="71"/>
      <c r="B24" s="61"/>
      <c r="C24" s="10" t="s">
        <v>21</v>
      </c>
      <c r="D24" s="10" t="s">
        <v>22</v>
      </c>
      <c r="E24" s="10" t="s">
        <v>23</v>
      </c>
      <c r="F24" s="10" t="s">
        <v>24</v>
      </c>
      <c r="G24" s="61"/>
      <c r="H24" s="59"/>
      <c r="I24" s="60"/>
      <c r="J24" s="59"/>
      <c r="K24" s="60"/>
      <c r="L24" s="61"/>
    </row>
    <row r="25" spans="1:17" ht="18.75" x14ac:dyDescent="0.3">
      <c r="A25" s="41">
        <v>1</v>
      </c>
      <c r="B25" s="17" t="s">
        <v>4</v>
      </c>
      <c r="C25" s="17" t="s">
        <v>5</v>
      </c>
      <c r="D25" s="17" t="s">
        <v>6</v>
      </c>
      <c r="E25" s="17" t="s">
        <v>19</v>
      </c>
      <c r="F25" s="3">
        <v>6</v>
      </c>
      <c r="G25" s="3">
        <v>7</v>
      </c>
      <c r="H25" s="55">
        <v>8</v>
      </c>
      <c r="I25" s="56"/>
      <c r="J25" s="62" t="s">
        <v>16</v>
      </c>
      <c r="K25" s="63"/>
      <c r="L25" s="17" t="s">
        <v>35</v>
      </c>
    </row>
    <row r="26" spans="1:17" ht="25.5" customHeight="1" x14ac:dyDescent="0.3">
      <c r="A26" s="41">
        <v>1</v>
      </c>
      <c r="B26" s="65" t="s">
        <v>8</v>
      </c>
      <c r="C26" s="65"/>
      <c r="D26" s="65"/>
      <c r="E26" s="65"/>
      <c r="F26" s="65"/>
      <c r="G26" s="65"/>
      <c r="H26" s="46">
        <f>H27+H28+H29</f>
        <v>663414183.24000001</v>
      </c>
      <c r="I26" s="47"/>
      <c r="J26" s="46">
        <f>J27+J28+J29</f>
        <v>138903321.94</v>
      </c>
      <c r="K26" s="47"/>
      <c r="L26" s="16">
        <f>L27+L28+L29</f>
        <v>74336500</v>
      </c>
      <c r="O26" s="36">
        <f>E20-H26</f>
        <v>0</v>
      </c>
      <c r="P26" s="36">
        <f t="shared" ref="P26:Q26" si="3">F20-I26</f>
        <v>0</v>
      </c>
      <c r="Q26" s="36">
        <f t="shared" si="3"/>
        <v>0</v>
      </c>
    </row>
    <row r="27" spans="1:17" ht="18.75" x14ac:dyDescent="0.3">
      <c r="A27" s="41">
        <v>2</v>
      </c>
      <c r="B27" s="15" t="s">
        <v>9</v>
      </c>
      <c r="C27" s="15"/>
      <c r="D27" s="17"/>
      <c r="E27" s="15"/>
      <c r="F27" s="15"/>
      <c r="G27" s="15"/>
      <c r="H27" s="46">
        <f>H31+H46</f>
        <v>70773246.109999999</v>
      </c>
      <c r="I27" s="47"/>
      <c r="J27" s="46">
        <f>J31+J46</f>
        <v>27398521.940000001</v>
      </c>
      <c r="K27" s="47"/>
      <c r="L27" s="16">
        <f>L31+L46</f>
        <v>0</v>
      </c>
    </row>
    <row r="28" spans="1:17" ht="18.75" x14ac:dyDescent="0.3">
      <c r="A28" s="41">
        <v>3</v>
      </c>
      <c r="B28" s="15" t="s">
        <v>10</v>
      </c>
      <c r="C28" s="15"/>
      <c r="D28" s="17"/>
      <c r="E28" s="15"/>
      <c r="F28" s="15"/>
      <c r="G28" s="15"/>
      <c r="H28" s="46">
        <f>H32+H47</f>
        <v>554616826.50999999</v>
      </c>
      <c r="I28" s="47"/>
      <c r="J28" s="46">
        <f>J32+J47</f>
        <v>61503694.359999999</v>
      </c>
      <c r="K28" s="47"/>
      <c r="L28" s="16">
        <f>L32+L47</f>
        <v>24335394.359999999</v>
      </c>
    </row>
    <row r="29" spans="1:17" ht="18.75" x14ac:dyDescent="0.3">
      <c r="A29" s="41">
        <v>4</v>
      </c>
      <c r="B29" s="15" t="s">
        <v>11</v>
      </c>
      <c r="C29" s="15"/>
      <c r="D29" s="17"/>
      <c r="E29" s="15"/>
      <c r="F29" s="15"/>
      <c r="G29" s="15"/>
      <c r="H29" s="46">
        <f>H33+H48</f>
        <v>38024110.619999997</v>
      </c>
      <c r="I29" s="47"/>
      <c r="J29" s="46">
        <f>J33+J48</f>
        <v>50001105.640000001</v>
      </c>
      <c r="K29" s="47"/>
      <c r="L29" s="16">
        <f>L33+L48</f>
        <v>50001105.640000001</v>
      </c>
    </row>
    <row r="30" spans="1:17" ht="37.5" x14ac:dyDescent="0.3">
      <c r="A30" s="41">
        <v>5</v>
      </c>
      <c r="B30" s="15" t="s">
        <v>12</v>
      </c>
      <c r="C30" s="17" t="s">
        <v>13</v>
      </c>
      <c r="D30" s="17"/>
      <c r="E30" s="15"/>
      <c r="F30" s="15"/>
      <c r="G30" s="15"/>
      <c r="H30" s="46">
        <f>H31+H32+H33</f>
        <v>453254335.48000002</v>
      </c>
      <c r="I30" s="47"/>
      <c r="J30" s="46">
        <f>J31+J32+J33</f>
        <v>27398521.940000001</v>
      </c>
      <c r="K30" s="47"/>
      <c r="L30" s="16">
        <f>L31+L32+L33</f>
        <v>0</v>
      </c>
    </row>
    <row r="31" spans="1:17" ht="18.75" x14ac:dyDescent="0.3">
      <c r="A31" s="41">
        <v>6</v>
      </c>
      <c r="B31" s="15" t="s">
        <v>9</v>
      </c>
      <c r="C31" s="15"/>
      <c r="D31" s="17"/>
      <c r="E31" s="15"/>
      <c r="F31" s="15"/>
      <c r="G31" s="15"/>
      <c r="H31" s="46">
        <f>H40+H43+H34+H39+H42</f>
        <v>38248850.969999999</v>
      </c>
      <c r="I31" s="47"/>
      <c r="J31" s="46">
        <f>J40+J34+J43</f>
        <v>27398521.940000001</v>
      </c>
      <c r="K31" s="47"/>
      <c r="L31" s="16">
        <f>L40+L34</f>
        <v>0</v>
      </c>
    </row>
    <row r="32" spans="1:17" ht="18.75" x14ac:dyDescent="0.3">
      <c r="A32" s="41">
        <v>7</v>
      </c>
      <c r="B32" s="15" t="s">
        <v>10</v>
      </c>
      <c r="C32" s="15"/>
      <c r="D32" s="17"/>
      <c r="E32" s="15"/>
      <c r="F32" s="15"/>
      <c r="G32" s="15"/>
      <c r="H32" s="46">
        <f>H38+H37+H41+H44</f>
        <v>415005484.50999999</v>
      </c>
      <c r="I32" s="69"/>
      <c r="J32" s="46">
        <f>J38+J37</f>
        <v>0</v>
      </c>
      <c r="K32" s="69"/>
      <c r="L32" s="16">
        <f>L38</f>
        <v>0</v>
      </c>
    </row>
    <row r="33" spans="1:12" ht="18.75" x14ac:dyDescent="0.3">
      <c r="A33" s="41">
        <v>8</v>
      </c>
      <c r="B33" s="15" t="s">
        <v>11</v>
      </c>
      <c r="C33" s="15"/>
      <c r="D33" s="17"/>
      <c r="E33" s="15"/>
      <c r="F33" s="15"/>
      <c r="G33" s="15"/>
      <c r="H33" s="46">
        <v>0</v>
      </c>
      <c r="I33" s="69"/>
      <c r="J33" s="46">
        <v>0</v>
      </c>
      <c r="K33" s="69"/>
      <c r="L33" s="16">
        <f>L37</f>
        <v>0</v>
      </c>
    </row>
    <row r="34" spans="1:12" ht="102" customHeight="1" x14ac:dyDescent="0.3">
      <c r="A34" s="41">
        <v>9</v>
      </c>
      <c r="B34" s="15" t="s">
        <v>25</v>
      </c>
      <c r="C34" s="15"/>
      <c r="D34" s="17"/>
      <c r="E34" s="17" t="s">
        <v>26</v>
      </c>
      <c r="F34" s="15"/>
      <c r="G34" s="15"/>
      <c r="H34" s="46">
        <f>H35</f>
        <v>18892903.789999999</v>
      </c>
      <c r="I34" s="47"/>
      <c r="J34" s="46">
        <f>J35</f>
        <v>14105503.710000001</v>
      </c>
      <c r="K34" s="47"/>
      <c r="L34" s="16">
        <f>L35</f>
        <v>0</v>
      </c>
    </row>
    <row r="35" spans="1:12" ht="37.5" x14ac:dyDescent="0.3">
      <c r="A35" s="41">
        <v>10</v>
      </c>
      <c r="B35" s="15" t="s">
        <v>32</v>
      </c>
      <c r="C35" s="17" t="s">
        <v>13</v>
      </c>
      <c r="D35" s="17" t="s">
        <v>27</v>
      </c>
      <c r="E35" s="17" t="s">
        <v>28</v>
      </c>
      <c r="F35" s="17" t="s">
        <v>17</v>
      </c>
      <c r="G35" s="17" t="s">
        <v>47</v>
      </c>
      <c r="H35" s="46">
        <v>18892903.789999999</v>
      </c>
      <c r="I35" s="47"/>
      <c r="J35" s="46">
        <v>14105503.710000001</v>
      </c>
      <c r="K35" s="47"/>
      <c r="L35" s="16">
        <v>0</v>
      </c>
    </row>
    <row r="36" spans="1:12" ht="66" customHeight="1" x14ac:dyDescent="0.3">
      <c r="A36" s="41">
        <v>11</v>
      </c>
      <c r="B36" s="1" t="s">
        <v>29</v>
      </c>
      <c r="C36" s="17"/>
      <c r="D36" s="17"/>
      <c r="E36" s="11" t="s">
        <v>31</v>
      </c>
      <c r="F36" s="17"/>
      <c r="G36" s="19"/>
      <c r="H36" s="46">
        <f>H37+H38+H40+H43+H39+H41+H42+H44</f>
        <v>434361431.69</v>
      </c>
      <c r="I36" s="47"/>
      <c r="J36" s="46">
        <f>J37+J38+J40+J43+J39</f>
        <v>13293018.23</v>
      </c>
      <c r="K36" s="47"/>
      <c r="L36" s="16">
        <f>L37+L38+L40+L43</f>
        <v>0</v>
      </c>
    </row>
    <row r="37" spans="1:12" ht="41.25" customHeight="1" x14ac:dyDescent="0.3">
      <c r="A37" s="48">
        <v>12</v>
      </c>
      <c r="B37" s="50" t="s">
        <v>48</v>
      </c>
      <c r="C37" s="17" t="s">
        <v>13</v>
      </c>
      <c r="D37" s="17" t="s">
        <v>30</v>
      </c>
      <c r="E37" s="11" t="s">
        <v>37</v>
      </c>
      <c r="F37" s="17" t="s">
        <v>17</v>
      </c>
      <c r="G37" s="19">
        <v>2022</v>
      </c>
      <c r="H37" s="46">
        <v>210345414.83000001</v>
      </c>
      <c r="I37" s="47"/>
      <c r="J37" s="46">
        <v>0</v>
      </c>
      <c r="K37" s="47"/>
      <c r="L37" s="12">
        <v>0</v>
      </c>
    </row>
    <row r="38" spans="1:12" ht="61.5" customHeight="1" x14ac:dyDescent="0.3">
      <c r="A38" s="54"/>
      <c r="B38" s="64"/>
      <c r="C38" s="17" t="s">
        <v>13</v>
      </c>
      <c r="D38" s="17" t="s">
        <v>30</v>
      </c>
      <c r="E38" s="11" t="s">
        <v>38</v>
      </c>
      <c r="F38" s="17" t="s">
        <v>17</v>
      </c>
      <c r="G38" s="19">
        <v>2022</v>
      </c>
      <c r="H38" s="46">
        <v>77495639.170000002</v>
      </c>
      <c r="I38" s="47"/>
      <c r="J38" s="46">
        <v>0</v>
      </c>
      <c r="K38" s="47"/>
      <c r="L38" s="12">
        <v>0</v>
      </c>
    </row>
    <row r="39" spans="1:12" ht="61.5" customHeight="1" x14ac:dyDescent="0.3">
      <c r="A39" s="54"/>
      <c r="B39" s="64"/>
      <c r="C39" s="26" t="s">
        <v>13</v>
      </c>
      <c r="D39" s="26" t="s">
        <v>30</v>
      </c>
      <c r="E39" s="11" t="s">
        <v>57</v>
      </c>
      <c r="F39" s="26" t="s">
        <v>17</v>
      </c>
      <c r="G39" s="27">
        <v>2022</v>
      </c>
      <c r="H39" s="46">
        <v>3034711.37</v>
      </c>
      <c r="I39" s="47"/>
      <c r="J39" s="46">
        <v>0</v>
      </c>
      <c r="K39" s="47"/>
      <c r="L39" s="12">
        <v>0</v>
      </c>
    </row>
    <row r="40" spans="1:12" ht="61.5" customHeight="1" x14ac:dyDescent="0.3">
      <c r="A40" s="54"/>
      <c r="B40" s="64"/>
      <c r="C40" s="17" t="s">
        <v>13</v>
      </c>
      <c r="D40" s="17" t="s">
        <v>30</v>
      </c>
      <c r="E40" s="11" t="s">
        <v>36</v>
      </c>
      <c r="F40" s="17" t="s">
        <v>17</v>
      </c>
      <c r="G40" s="19">
        <v>2022</v>
      </c>
      <c r="H40" s="46">
        <v>16309473.800000001</v>
      </c>
      <c r="I40" s="47"/>
      <c r="J40" s="46">
        <v>0</v>
      </c>
      <c r="K40" s="47"/>
      <c r="L40" s="12">
        <v>0</v>
      </c>
    </row>
    <row r="41" spans="1:12" ht="61.5" customHeight="1" x14ac:dyDescent="0.3">
      <c r="A41" s="54"/>
      <c r="B41" s="64"/>
      <c r="C41" s="43" t="s">
        <v>13</v>
      </c>
      <c r="D41" s="43" t="s">
        <v>30</v>
      </c>
      <c r="E41" s="11" t="s">
        <v>71</v>
      </c>
      <c r="F41" s="43" t="s">
        <v>17</v>
      </c>
      <c r="G41" s="45">
        <v>2022</v>
      </c>
      <c r="H41" s="46">
        <v>117608179.63</v>
      </c>
      <c r="I41" s="47"/>
      <c r="J41" s="46">
        <v>0</v>
      </c>
      <c r="K41" s="47"/>
      <c r="L41" s="12">
        <v>0</v>
      </c>
    </row>
    <row r="42" spans="1:12" ht="61.5" customHeight="1" x14ac:dyDescent="0.3">
      <c r="A42" s="49"/>
      <c r="B42" s="51"/>
      <c r="C42" s="43" t="s">
        <v>13</v>
      </c>
      <c r="D42" s="43" t="s">
        <v>30</v>
      </c>
      <c r="E42" s="11" t="s">
        <v>72</v>
      </c>
      <c r="F42" s="43" t="s">
        <v>17</v>
      </c>
      <c r="G42" s="45">
        <v>2022</v>
      </c>
      <c r="H42" s="46">
        <v>11762.01</v>
      </c>
      <c r="I42" s="47"/>
      <c r="J42" s="46">
        <v>0</v>
      </c>
      <c r="K42" s="47"/>
      <c r="L42" s="12">
        <v>0</v>
      </c>
    </row>
    <row r="43" spans="1:12" ht="78" customHeight="1" x14ac:dyDescent="0.3">
      <c r="A43" s="41">
        <v>13</v>
      </c>
      <c r="B43" s="24" t="s">
        <v>56</v>
      </c>
      <c r="C43" s="26" t="s">
        <v>13</v>
      </c>
      <c r="D43" s="26" t="s">
        <v>30</v>
      </c>
      <c r="E43" s="11" t="s">
        <v>36</v>
      </c>
      <c r="F43" s="26" t="s">
        <v>17</v>
      </c>
      <c r="G43" s="39">
        <v>2023</v>
      </c>
      <c r="H43" s="46">
        <v>0</v>
      </c>
      <c r="I43" s="47"/>
      <c r="J43" s="46">
        <v>13293018.23</v>
      </c>
      <c r="K43" s="47"/>
      <c r="L43" s="12">
        <v>0</v>
      </c>
    </row>
    <row r="44" spans="1:12" ht="97.5" customHeight="1" x14ac:dyDescent="0.3">
      <c r="A44" s="41">
        <v>14</v>
      </c>
      <c r="B44" s="42" t="s">
        <v>73</v>
      </c>
      <c r="C44" s="43" t="s">
        <v>13</v>
      </c>
      <c r="D44" s="43" t="s">
        <v>30</v>
      </c>
      <c r="E44" s="11" t="s">
        <v>46</v>
      </c>
      <c r="F44" s="43" t="s">
        <v>17</v>
      </c>
      <c r="G44" s="45">
        <v>2022</v>
      </c>
      <c r="H44" s="46">
        <v>9556250.8800000008</v>
      </c>
      <c r="I44" s="47"/>
      <c r="J44" s="46">
        <v>0</v>
      </c>
      <c r="K44" s="47"/>
      <c r="L44" s="12">
        <v>0</v>
      </c>
    </row>
    <row r="45" spans="1:12" ht="18.75" x14ac:dyDescent="0.3">
      <c r="A45" s="41">
        <v>15</v>
      </c>
      <c r="B45" s="1" t="s">
        <v>14</v>
      </c>
      <c r="C45" s="2">
        <v>730</v>
      </c>
      <c r="D45" s="4"/>
      <c r="E45" s="16"/>
      <c r="F45" s="3"/>
      <c r="G45" s="3"/>
      <c r="H45" s="46">
        <f>H46+H47+H48</f>
        <v>210159847.75999999</v>
      </c>
      <c r="I45" s="47"/>
      <c r="J45" s="46">
        <f>J46+J47+J48</f>
        <v>111504800</v>
      </c>
      <c r="K45" s="47"/>
      <c r="L45" s="25">
        <f t="shared" ref="L45" si="4">L46+L47+L48</f>
        <v>74336500</v>
      </c>
    </row>
    <row r="46" spans="1:12" ht="18.75" x14ac:dyDescent="0.3">
      <c r="A46" s="41">
        <v>16</v>
      </c>
      <c r="B46" s="15" t="s">
        <v>9</v>
      </c>
      <c r="C46" s="4"/>
      <c r="D46" s="4"/>
      <c r="E46" s="16"/>
      <c r="F46" s="3"/>
      <c r="G46" s="3"/>
      <c r="H46" s="46">
        <f>H49+H54+461605</f>
        <v>32524395.140000001</v>
      </c>
      <c r="I46" s="47"/>
      <c r="J46" s="46">
        <v>0</v>
      </c>
      <c r="K46" s="47"/>
      <c r="L46" s="25">
        <v>0</v>
      </c>
    </row>
    <row r="47" spans="1:12" ht="18.75" x14ac:dyDescent="0.3">
      <c r="A47" s="41">
        <v>17</v>
      </c>
      <c r="B47" s="15" t="s">
        <v>10</v>
      </c>
      <c r="C47" s="4"/>
      <c r="D47" s="4"/>
      <c r="E47" s="16"/>
      <c r="F47" s="3"/>
      <c r="G47" s="3"/>
      <c r="H47" s="46">
        <f>H55+2278302.36+13252700</f>
        <v>139611342</v>
      </c>
      <c r="I47" s="47"/>
      <c r="J47" s="46">
        <f>J55+20422994.36</f>
        <v>61503694.359999999</v>
      </c>
      <c r="K47" s="47"/>
      <c r="L47" s="25">
        <f>L55+20422994.36</f>
        <v>24335394.359999999</v>
      </c>
    </row>
    <row r="48" spans="1:12" ht="18.75" x14ac:dyDescent="0.3">
      <c r="A48" s="41">
        <v>18</v>
      </c>
      <c r="B48" s="15" t="s">
        <v>11</v>
      </c>
      <c r="C48" s="4"/>
      <c r="D48" s="4"/>
      <c r="E48" s="16"/>
      <c r="F48" s="3"/>
      <c r="G48" s="3"/>
      <c r="H48" s="46">
        <f>32446200+5577910.62</f>
        <v>38024110.619999997</v>
      </c>
      <c r="I48" s="47"/>
      <c r="J48" s="46">
        <v>50001105.640000001</v>
      </c>
      <c r="K48" s="47"/>
      <c r="L48" s="25">
        <v>50001105.640000001</v>
      </c>
    </row>
    <row r="49" spans="1:12" ht="56.25" x14ac:dyDescent="0.3">
      <c r="A49" s="41">
        <v>19</v>
      </c>
      <c r="B49" s="33" t="s">
        <v>62</v>
      </c>
      <c r="C49" s="29"/>
      <c r="D49" s="30"/>
      <c r="E49" s="31" t="s">
        <v>63</v>
      </c>
      <c r="F49" s="32"/>
      <c r="G49" s="32"/>
      <c r="H49" s="46">
        <f>H50+H51+H52</f>
        <v>15413656.77</v>
      </c>
      <c r="I49" s="47"/>
      <c r="J49" s="46">
        <f>J50+J51</f>
        <v>0</v>
      </c>
      <c r="K49" s="47"/>
      <c r="L49" s="25">
        <f>L50+L51</f>
        <v>0</v>
      </c>
    </row>
    <row r="50" spans="1:12" ht="37.5" x14ac:dyDescent="0.3">
      <c r="A50" s="41">
        <v>20</v>
      </c>
      <c r="B50" s="34" t="s">
        <v>66</v>
      </c>
      <c r="C50" s="29">
        <v>730</v>
      </c>
      <c r="D50" s="30" t="s">
        <v>64</v>
      </c>
      <c r="E50" s="30" t="s">
        <v>65</v>
      </c>
      <c r="F50" s="32">
        <v>410</v>
      </c>
      <c r="G50" s="35">
        <v>2022</v>
      </c>
      <c r="H50" s="46">
        <v>1511005.17</v>
      </c>
      <c r="I50" s="47"/>
      <c r="J50" s="46">
        <v>0</v>
      </c>
      <c r="K50" s="47"/>
      <c r="L50" s="25">
        <v>0</v>
      </c>
    </row>
    <row r="51" spans="1:12" ht="187.5" customHeight="1" x14ac:dyDescent="0.3">
      <c r="A51" s="48">
        <v>21</v>
      </c>
      <c r="B51" s="52" t="s">
        <v>67</v>
      </c>
      <c r="C51" s="29">
        <v>730</v>
      </c>
      <c r="D51" s="30" t="s">
        <v>64</v>
      </c>
      <c r="E51" s="30">
        <v>1210083010</v>
      </c>
      <c r="F51" s="32">
        <v>410</v>
      </c>
      <c r="G51" s="32">
        <v>2022</v>
      </c>
      <c r="H51" s="46">
        <v>12400915.939999999</v>
      </c>
      <c r="I51" s="47"/>
      <c r="J51" s="46">
        <v>0</v>
      </c>
      <c r="K51" s="47"/>
      <c r="L51" s="25">
        <v>0</v>
      </c>
    </row>
    <row r="52" spans="1:12" ht="18.75" x14ac:dyDescent="0.3">
      <c r="A52" s="49"/>
      <c r="B52" s="53"/>
      <c r="C52" s="29">
        <v>730</v>
      </c>
      <c r="D52" s="30" t="s">
        <v>64</v>
      </c>
      <c r="E52" s="30" t="s">
        <v>70</v>
      </c>
      <c r="F52" s="32">
        <v>410</v>
      </c>
      <c r="G52" s="32">
        <v>2022</v>
      </c>
      <c r="H52" s="46">
        <v>1501735.66</v>
      </c>
      <c r="I52" s="47"/>
      <c r="J52" s="46">
        <v>0</v>
      </c>
      <c r="K52" s="47"/>
      <c r="L52" s="40">
        <v>0</v>
      </c>
    </row>
    <row r="53" spans="1:12" ht="56.25" x14ac:dyDescent="0.3">
      <c r="A53" s="41">
        <v>22</v>
      </c>
      <c r="B53" s="1" t="s">
        <v>29</v>
      </c>
      <c r="C53" s="17"/>
      <c r="D53" s="17"/>
      <c r="E53" s="11" t="s">
        <v>31</v>
      </c>
      <c r="F53" s="2"/>
      <c r="G53" s="19"/>
      <c r="H53" s="46">
        <f>H55+H54+H56</f>
        <v>148585685.98999998</v>
      </c>
      <c r="I53" s="47"/>
      <c r="J53" s="46">
        <f>J55+J54+J56</f>
        <v>111504800</v>
      </c>
      <c r="K53" s="47"/>
      <c r="L53" s="16">
        <f>L55+L54+L56</f>
        <v>74336500</v>
      </c>
    </row>
    <row r="54" spans="1:12" ht="56.25" x14ac:dyDescent="0.3">
      <c r="A54" s="41">
        <v>23</v>
      </c>
      <c r="B54" s="28" t="s">
        <v>58</v>
      </c>
      <c r="C54" s="29">
        <v>730</v>
      </c>
      <c r="D54" s="30" t="s">
        <v>59</v>
      </c>
      <c r="E54" s="31" t="s">
        <v>60</v>
      </c>
      <c r="F54" s="32">
        <v>410</v>
      </c>
      <c r="G54" s="27">
        <v>2022</v>
      </c>
      <c r="H54" s="46">
        <v>16649133.369999999</v>
      </c>
      <c r="I54" s="47"/>
      <c r="J54" s="46">
        <v>0</v>
      </c>
      <c r="K54" s="47"/>
      <c r="L54" s="25">
        <v>0</v>
      </c>
    </row>
    <row r="55" spans="1:12" ht="99" customHeight="1" x14ac:dyDescent="0.3">
      <c r="A55" s="48">
        <v>24</v>
      </c>
      <c r="B55" s="50" t="s">
        <v>51</v>
      </c>
      <c r="C55" s="17" t="s">
        <v>15</v>
      </c>
      <c r="D55" s="38" t="s">
        <v>69</v>
      </c>
      <c r="E55" s="17" t="s">
        <v>46</v>
      </c>
      <c r="F55" s="2">
        <v>410</v>
      </c>
      <c r="G55" s="19" t="s">
        <v>45</v>
      </c>
      <c r="H55" s="68">
        <v>124080339.64</v>
      </c>
      <c r="I55" s="68"/>
      <c r="J55" s="68">
        <v>41080700</v>
      </c>
      <c r="K55" s="68"/>
      <c r="L55" s="16">
        <v>3912400</v>
      </c>
    </row>
    <row r="56" spans="1:12" ht="110.25" customHeight="1" x14ac:dyDescent="0.3">
      <c r="A56" s="49"/>
      <c r="B56" s="51"/>
      <c r="C56" s="26" t="s">
        <v>15</v>
      </c>
      <c r="D56" s="38" t="s">
        <v>69</v>
      </c>
      <c r="E56" s="14" t="s">
        <v>61</v>
      </c>
      <c r="F56" s="13">
        <v>410</v>
      </c>
      <c r="G56" s="27" t="s">
        <v>45</v>
      </c>
      <c r="H56" s="46">
        <f>5577910.62+2278302.36</f>
        <v>7856212.9800000004</v>
      </c>
      <c r="I56" s="47"/>
      <c r="J56" s="46">
        <f>50001105.64+20422994.36</f>
        <v>70424100</v>
      </c>
      <c r="K56" s="47"/>
      <c r="L56" s="25">
        <f>50001105.64+20422994.36</f>
        <v>70424100</v>
      </c>
    </row>
    <row r="57" spans="1:12" ht="44.25" customHeight="1" x14ac:dyDescent="0.3">
      <c r="A57" s="45">
        <v>25</v>
      </c>
      <c r="B57" s="22" t="s">
        <v>39</v>
      </c>
      <c r="C57" s="17"/>
      <c r="D57" s="17"/>
      <c r="E57" s="14"/>
      <c r="F57" s="13"/>
      <c r="G57" s="20"/>
      <c r="H57" s="66">
        <f>H58</f>
        <v>46160505</v>
      </c>
      <c r="I57" s="67"/>
      <c r="J57" s="66">
        <f>J58</f>
        <v>0</v>
      </c>
      <c r="K57" s="67"/>
      <c r="L57" s="16">
        <f>L58</f>
        <v>0</v>
      </c>
    </row>
    <row r="58" spans="1:12" ht="44.25" customHeight="1" x14ac:dyDescent="0.3">
      <c r="A58" s="45">
        <v>26</v>
      </c>
      <c r="B58" s="37" t="s">
        <v>68</v>
      </c>
      <c r="C58" s="14" t="s">
        <v>15</v>
      </c>
      <c r="D58" s="14" t="s">
        <v>40</v>
      </c>
      <c r="E58" s="21" t="s">
        <v>50</v>
      </c>
      <c r="F58" s="13">
        <v>460</v>
      </c>
      <c r="G58" s="13">
        <v>2022</v>
      </c>
      <c r="H58" s="46">
        <f>13252700+32446200+461605</f>
        <v>46160505</v>
      </c>
      <c r="I58" s="47"/>
      <c r="J58" s="46">
        <v>0</v>
      </c>
      <c r="K58" s="47"/>
      <c r="L58" s="16">
        <v>0</v>
      </c>
    </row>
  </sheetData>
  <mergeCells count="113">
    <mergeCell ref="J2:L2"/>
    <mergeCell ref="J28:K28"/>
    <mergeCell ref="H36:I36"/>
    <mergeCell ref="H31:I31"/>
    <mergeCell ref="H27:I27"/>
    <mergeCell ref="H28:I28"/>
    <mergeCell ref="H29:I29"/>
    <mergeCell ref="J29:K29"/>
    <mergeCell ref="J31:K31"/>
    <mergeCell ref="J30:K30"/>
    <mergeCell ref="H30:I30"/>
    <mergeCell ref="J27:K27"/>
    <mergeCell ref="H32:I32"/>
    <mergeCell ref="J32:K32"/>
    <mergeCell ref="J26:K26"/>
    <mergeCell ref="G17:H17"/>
    <mergeCell ref="J7:L7"/>
    <mergeCell ref="L23:L24"/>
    <mergeCell ref="J23:K24"/>
    <mergeCell ref="I20:J20"/>
    <mergeCell ref="G16:H16"/>
    <mergeCell ref="A11:L11"/>
    <mergeCell ref="G14:H14"/>
    <mergeCell ref="E14:F14"/>
    <mergeCell ref="B14:D14"/>
    <mergeCell ref="B15:D15"/>
    <mergeCell ref="E15:F15"/>
    <mergeCell ref="I14:J14"/>
    <mergeCell ref="I15:J15"/>
    <mergeCell ref="A23:A24"/>
    <mergeCell ref="G15:H15"/>
    <mergeCell ref="I16:J16"/>
    <mergeCell ref="B16:D16"/>
    <mergeCell ref="B17:D17"/>
    <mergeCell ref="E16:F16"/>
    <mergeCell ref="G20:H20"/>
    <mergeCell ref="B23:B24"/>
    <mergeCell ref="B18:D18"/>
    <mergeCell ref="E18:F18"/>
    <mergeCell ref="G18:H18"/>
    <mergeCell ref="E20:F20"/>
    <mergeCell ref="E17:F17"/>
    <mergeCell ref="A20:D20"/>
    <mergeCell ref="B19:D19"/>
    <mergeCell ref="E19:F19"/>
    <mergeCell ref="I17:J17"/>
    <mergeCell ref="I18:J18"/>
    <mergeCell ref="G19:H19"/>
    <mergeCell ref="H58:I58"/>
    <mergeCell ref="J58:K58"/>
    <mergeCell ref="H57:I57"/>
    <mergeCell ref="H55:I55"/>
    <mergeCell ref="J55:K55"/>
    <mergeCell ref="J57:K57"/>
    <mergeCell ref="H46:I46"/>
    <mergeCell ref="J33:K33"/>
    <mergeCell ref="H33:I33"/>
    <mergeCell ref="J34:K34"/>
    <mergeCell ref="H35:I35"/>
    <mergeCell ref="H34:I34"/>
    <mergeCell ref="J35:K35"/>
    <mergeCell ref="J36:K36"/>
    <mergeCell ref="J38:K38"/>
    <mergeCell ref="J45:K45"/>
    <mergeCell ref="J46:K46"/>
    <mergeCell ref="H45:I45"/>
    <mergeCell ref="H37:I37"/>
    <mergeCell ref="H38:I38"/>
    <mergeCell ref="J37:K37"/>
    <mergeCell ref="H48:I48"/>
    <mergeCell ref="H47:I47"/>
    <mergeCell ref="J47:K47"/>
    <mergeCell ref="J43:K43"/>
    <mergeCell ref="H25:I25"/>
    <mergeCell ref="H26:I26"/>
    <mergeCell ref="H23:I24"/>
    <mergeCell ref="G23:G24"/>
    <mergeCell ref="J25:K25"/>
    <mergeCell ref="B37:B42"/>
    <mergeCell ref="H41:I41"/>
    <mergeCell ref="H42:I42"/>
    <mergeCell ref="J41:K41"/>
    <mergeCell ref="J42:K42"/>
    <mergeCell ref="B26:G26"/>
    <mergeCell ref="C23:F23"/>
    <mergeCell ref="H39:I39"/>
    <mergeCell ref="J39:K39"/>
    <mergeCell ref="H40:I40"/>
    <mergeCell ref="J40:K40"/>
    <mergeCell ref="J48:K48"/>
    <mergeCell ref="I19:J19"/>
    <mergeCell ref="H54:I54"/>
    <mergeCell ref="J54:K54"/>
    <mergeCell ref="A55:A56"/>
    <mergeCell ref="B55:B56"/>
    <mergeCell ref="H56:I56"/>
    <mergeCell ref="J56:K56"/>
    <mergeCell ref="H53:I53"/>
    <mergeCell ref="A51:A52"/>
    <mergeCell ref="B51:B52"/>
    <mergeCell ref="H52:I52"/>
    <mergeCell ref="J52:K52"/>
    <mergeCell ref="J53:K53"/>
    <mergeCell ref="H44:I44"/>
    <mergeCell ref="J44:K44"/>
    <mergeCell ref="A37:A42"/>
    <mergeCell ref="H50:I50"/>
    <mergeCell ref="H51:I51"/>
    <mergeCell ref="J50:K50"/>
    <mergeCell ref="J51:K51"/>
    <mergeCell ref="H49:I49"/>
    <mergeCell ref="J49:K49"/>
    <mergeCell ref="H43:I43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2022-07-19T09:35:19Z</cp:lastPrinted>
  <dcterms:created xsi:type="dcterms:W3CDTF">2002-03-11T10:22:12Z</dcterms:created>
  <dcterms:modified xsi:type="dcterms:W3CDTF">2022-07-22T03:32:15Z</dcterms:modified>
</cp:coreProperties>
</file>