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480" windowWidth="15450" windowHeight="1014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G35" i="3" l="1"/>
  <c r="G31" i="3"/>
  <c r="F31" i="3"/>
  <c r="F35" i="3"/>
  <c r="E31" i="3" l="1"/>
  <c r="E35" i="3"/>
  <c r="E16" i="3"/>
  <c r="G18" i="3"/>
  <c r="G20" i="3"/>
  <c r="F18" i="3"/>
  <c r="F20" i="3"/>
  <c r="E18" i="3"/>
  <c r="G26" i="3" l="1"/>
  <c r="G24" i="3"/>
  <c r="F26" i="3"/>
  <c r="F24" i="3"/>
  <c r="E24" i="3" l="1"/>
  <c r="E25" i="3"/>
  <c r="E20" i="3" l="1"/>
  <c r="G25" i="3" l="1"/>
  <c r="G19" i="3" l="1"/>
  <c r="F25" i="3" l="1"/>
  <c r="F23" i="3"/>
  <c r="G23" i="3"/>
  <c r="E23" i="3" l="1"/>
  <c r="E22" i="3" s="1"/>
  <c r="E21" i="3" s="1"/>
  <c r="F19" i="3" l="1"/>
  <c r="G17" i="3" l="1"/>
  <c r="E17" i="3" l="1"/>
  <c r="F34" i="3"/>
  <c r="F33" i="3" s="1"/>
  <c r="F32" i="3" s="1"/>
  <c r="G34" i="3"/>
  <c r="G33" i="3" s="1"/>
  <c r="G32" i="3" s="1"/>
  <c r="G16" i="3"/>
  <c r="E19" i="3"/>
  <c r="G30" i="3"/>
  <c r="G29" i="3" s="1"/>
  <c r="G28" i="3" s="1"/>
  <c r="E30" i="3"/>
  <c r="E29" i="3" s="1"/>
  <c r="E28" i="3" s="1"/>
  <c r="G27" i="3" l="1"/>
  <c r="E34" i="3"/>
  <c r="E33" i="3" s="1"/>
  <c r="E32" i="3" s="1"/>
  <c r="E27" i="3" s="1"/>
  <c r="E15" i="3" s="1"/>
  <c r="G15" i="3" l="1"/>
  <c r="F17" i="3"/>
  <c r="F16" i="3" l="1"/>
  <c r="F30" i="3"/>
  <c r="F29" i="3" s="1"/>
  <c r="F28" i="3" s="1"/>
  <c r="F27" i="3" s="1"/>
  <c r="F15" i="3" l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<sst xmlns="http://schemas.openxmlformats.org/spreadsheetml/2006/main" count="79" uniqueCount="57">
  <si>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</si>
  <si>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</si>
  <si>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</si>
  <si>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</si>
  <si>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</si>
  <si>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</si>
  <si>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</si>
  <si>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</si>
  <si>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</si>
  <si>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</si>
  <si>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</si>
  <si>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</si>
  <si>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</si>
  <si>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</si>
  <si>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</si>
  <si>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</si>
  <si>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</si>
  <si>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</si>
  <si>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</si>
  <si>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</si>
  <si>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</si>
  <si>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</si>
  <si>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</si>
  <si>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</si>
  <si>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</si>
  <si>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</si>
  <si>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</si>
  <si>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</si>
  <si>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</si>
  <si>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</si>
  <si>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</si>
  <si>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</si>
  <si>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</si>
  <si>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</si>
  <si>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</si>
  <si>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</si>
  <si>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</si>
  <si>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</si>
  <si>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</si>
  <si>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</si>
  <si>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</si>
  <si>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</si>
  <si>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</si>
  <si>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</si>
  <si>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</si>
  <si>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</si>
  <si>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</si>
  <si>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</si>
  <si>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</si>
  <si>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</si>
  <si>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</si>
  <si>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</si>
  <si>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</si>
  <si>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</si>
  <si>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>Сумма 
на 2020 год</t>
  </si>
  <si>
    <t xml:space="preserve">от  08.12.2017 № 30-165р    </t>
  </si>
  <si>
    <t>от 31.08.2018 № 36-212р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</si>
</sst>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view="pageBreakPreview" zoomScale="80" zoomScaleSheetLayoutView="80" workbookViewId="0">
      <selection activeCell="E13" sqref="E13:E14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7" t="s">
        <v>53</v>
      </c>
      <c r="C10" s="18"/>
      <c r="D10" s="18"/>
      <c r="E10" s="18"/>
      <c r="F10" s="18"/>
      <c r="G10" s="18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6" t="s">
        <v>46</v>
      </c>
      <c r="B13" s="21" t="s">
        <v>50</v>
      </c>
      <c r="C13" s="22"/>
      <c r="D13" s="16" t="s">
        <v>49</v>
      </c>
      <c r="E13" s="19" t="s">
        <v>47</v>
      </c>
      <c r="F13" s="19" t="s">
        <v>48</v>
      </c>
      <c r="G13" s="19" t="s">
        <v>54</v>
      </c>
    </row>
    <row r="14" spans="1:7" ht="94.5" x14ac:dyDescent="0.25">
      <c r="A14" s="16"/>
      <c r="B14" s="12" t="s">
        <v>51</v>
      </c>
      <c r="C14" s="12" t="s">
        <v>52</v>
      </c>
      <c r="D14" s="16"/>
      <c r="E14" s="20"/>
      <c r="F14" s="20"/>
      <c r="G14" s="20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111388556.95000032</v>
      </c>
      <c r="F15" s="7">
        <f>F16+F21+F27</f>
        <v>10972147.849999994</v>
      </c>
      <c r="G15" s="7">
        <f t="shared" ref="G15" si="0">G16+G21+G27</f>
        <v>5598555.599999994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52242118.770000011</v>
      </c>
      <c r="F16" s="7">
        <f>F17-F19</f>
        <v>10972147.849999994</v>
      </c>
      <c r="G16" s="7">
        <f>G17-G19</f>
        <v>5598555.599999994</v>
      </c>
    </row>
    <row r="17" spans="1:7" s="5" customFormat="1" ht="35.450000000000003" customHeight="1" outlineLevel="1" x14ac:dyDescent="0.25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170242118.77000001</v>
      </c>
      <c r="F17" s="8">
        <f>F18</f>
        <v>181214266.62</v>
      </c>
      <c r="G17" s="8">
        <f>G18</f>
        <v>186812822.22</v>
      </c>
    </row>
    <row r="18" spans="1:7" ht="47.25" outlineLevel="3" x14ac:dyDescent="0.25">
      <c r="A18" s="15">
        <v>4</v>
      </c>
      <c r="B18" s="6" t="s">
        <v>0</v>
      </c>
      <c r="C18" s="6" t="s">
        <v>5</v>
      </c>
      <c r="D18" s="11" t="s">
        <v>44</v>
      </c>
      <c r="E18" s="8">
        <f>13116540+58000000+60000000+15055484.68+24070094.09</f>
        <v>170242118.77000001</v>
      </c>
      <c r="F18" s="8">
        <f>10972147.85+131116540+15055484.68+24070094.09</f>
        <v>181214266.62</v>
      </c>
      <c r="G18" s="8">
        <f>13116540+58000000+60000000+10972147.85+5598555.6+15055484.68+24070094.09</f>
        <v>186812822.22</v>
      </c>
    </row>
    <row r="19" spans="1:7" s="5" customFormat="1" ht="47.25" outlineLevel="3" x14ac:dyDescent="0.25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118000000</v>
      </c>
      <c r="F19" s="8">
        <f>F20</f>
        <v>170242118.77000001</v>
      </c>
      <c r="G19" s="8">
        <f>G20</f>
        <v>181214266.62</v>
      </c>
    </row>
    <row r="20" spans="1:7" ht="47.25" outlineLevel="3" x14ac:dyDescent="0.25">
      <c r="A20" s="15">
        <v>6</v>
      </c>
      <c r="B20" s="6" t="s">
        <v>0</v>
      </c>
      <c r="C20" s="6" t="s">
        <v>6</v>
      </c>
      <c r="D20" s="11" t="s">
        <v>7</v>
      </c>
      <c r="E20" s="8">
        <f>58000000+60000000</f>
        <v>118000000</v>
      </c>
      <c r="F20" s="8">
        <f>13116540+60000000+58000000+15055484.68+24070094.09</f>
        <v>170242118.77000001</v>
      </c>
      <c r="G20" s="8">
        <f>13116540+58000000+60000000+10972147.85+15055484.68+24070094.09</f>
        <v>181214266.62</v>
      </c>
    </row>
    <row r="21" spans="1:7" ht="47.25" outlineLevel="1" x14ac:dyDescent="0.25">
      <c r="A21" s="15">
        <v>7</v>
      </c>
      <c r="B21" s="6" t="s">
        <v>0</v>
      </c>
      <c r="C21" s="6" t="s">
        <v>8</v>
      </c>
      <c r="D21" s="11" t="s">
        <v>9</v>
      </c>
      <c r="E21" s="14">
        <f>E22</f>
        <v>35928000</v>
      </c>
      <c r="F21" s="8">
        <v>0</v>
      </c>
      <c r="G21" s="8">
        <v>0</v>
      </c>
    </row>
    <row r="22" spans="1:7" ht="63" outlineLevel="2" x14ac:dyDescent="0.25">
      <c r="A22" s="15">
        <v>8</v>
      </c>
      <c r="B22" s="6" t="s">
        <v>0</v>
      </c>
      <c r="C22" s="6" t="s">
        <v>10</v>
      </c>
      <c r="D22" s="11" t="s">
        <v>11</v>
      </c>
      <c r="E22" s="14">
        <f>E23-E25</f>
        <v>35928000</v>
      </c>
      <c r="F22" s="8">
        <v>0</v>
      </c>
      <c r="G22" s="8">
        <v>0</v>
      </c>
    </row>
    <row r="23" spans="1:7" s="5" customFormat="1" ht="57.6" customHeight="1" outlineLevel="2" x14ac:dyDescent="0.25">
      <c r="A23" s="15">
        <v>9</v>
      </c>
      <c r="B23" s="6" t="s">
        <v>0</v>
      </c>
      <c r="C23" s="6" t="s">
        <v>25</v>
      </c>
      <c r="D23" s="11" t="s">
        <v>29</v>
      </c>
      <c r="E23" s="14">
        <f>E24</f>
        <v>129251816</v>
      </c>
      <c r="F23" s="14">
        <f t="shared" ref="F23:G23" si="1">F24</f>
        <v>35928000</v>
      </c>
      <c r="G23" s="14">
        <f t="shared" si="1"/>
        <v>35928000</v>
      </c>
    </row>
    <row r="24" spans="1:7" ht="69" customHeight="1" outlineLevel="3" x14ac:dyDescent="0.25">
      <c r="A24" s="15">
        <v>10</v>
      </c>
      <c r="B24" s="6" t="s">
        <v>0</v>
      </c>
      <c r="C24" s="6" t="s">
        <v>12</v>
      </c>
      <c r="D24" s="11" t="s">
        <v>13</v>
      </c>
      <c r="E24" s="14">
        <f>35721700+206300+93323816</f>
        <v>129251816</v>
      </c>
      <c r="F24" s="14">
        <f>53721700+206300-18000000</f>
        <v>35928000</v>
      </c>
      <c r="G24" s="14">
        <f>53721700+206300-18000000</f>
        <v>35928000</v>
      </c>
    </row>
    <row r="25" spans="1:7" s="5" customFormat="1" ht="78.75" outlineLevel="3" x14ac:dyDescent="0.25">
      <c r="A25" s="15">
        <v>11</v>
      </c>
      <c r="B25" s="6" t="s">
        <v>0</v>
      </c>
      <c r="C25" s="6" t="s">
        <v>26</v>
      </c>
      <c r="D25" s="11" t="s">
        <v>30</v>
      </c>
      <c r="E25" s="14">
        <f>E26</f>
        <v>93323816</v>
      </c>
      <c r="F25" s="14">
        <f>F26</f>
        <v>35928000</v>
      </c>
      <c r="G25" s="14">
        <f>G26</f>
        <v>35928000</v>
      </c>
    </row>
    <row r="26" spans="1:7" ht="63" outlineLevel="3" x14ac:dyDescent="0.25">
      <c r="A26" s="15">
        <v>12</v>
      </c>
      <c r="B26" s="6" t="s">
        <v>0</v>
      </c>
      <c r="C26" s="6" t="s">
        <v>14</v>
      </c>
      <c r="D26" s="11" t="s">
        <v>15</v>
      </c>
      <c r="E26" s="14">
        <v>93323816</v>
      </c>
      <c r="F26" s="14">
        <f>53721700+206300-18000000</f>
        <v>35928000</v>
      </c>
      <c r="G26" s="14">
        <f>53721700+206300-18000000</f>
        <v>35928000</v>
      </c>
    </row>
    <row r="27" spans="1:7" ht="31.5" outlineLevel="1" x14ac:dyDescent="0.25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23218438.180000305</v>
      </c>
      <c r="F27" s="13">
        <f t="shared" ref="F27" si="2">F28+F32</f>
        <v>0</v>
      </c>
      <c r="G27" s="13">
        <f>G28+G32</f>
        <v>0</v>
      </c>
    </row>
    <row r="28" spans="1:7" ht="15.75" outlineLevel="1" x14ac:dyDescent="0.25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-3003086348.9899998</v>
      </c>
      <c r="F28" s="14">
        <f>F29</f>
        <v>-2677619966.6199999</v>
      </c>
      <c r="G28" s="14">
        <f>G29</f>
        <v>-2683603622.2199998</v>
      </c>
    </row>
    <row r="29" spans="1:7" s="5" customFormat="1" ht="31.5" outlineLevel="2" x14ac:dyDescent="0.25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-3003086348.9899998</v>
      </c>
      <c r="F29" s="14">
        <f t="shared" si="3"/>
        <v>-2677619966.6199999</v>
      </c>
      <c r="G29" s="14">
        <f t="shared" si="3"/>
        <v>-2683603622.2199998</v>
      </c>
    </row>
    <row r="30" spans="1:7" s="5" customFormat="1" ht="31.5" outlineLevel="2" x14ac:dyDescent="0.25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-3003086348.9899998</v>
      </c>
      <c r="F30" s="14">
        <f>F31</f>
        <v>-2677619966.6199999</v>
      </c>
      <c r="G30" s="14">
        <f>G31</f>
        <v>-2683603622.2199998</v>
      </c>
    </row>
    <row r="31" spans="1:7" ht="31.5" outlineLevel="3" x14ac:dyDescent="0.25">
      <c r="A31" s="15">
        <v>17</v>
      </c>
      <c r="B31" s="6" t="s">
        <v>0</v>
      </c>
      <c r="C31" s="6" t="s">
        <v>18</v>
      </c>
      <c r="D31" s="11" t="s">
        <v>19</v>
      </c>
      <c r="E31" s="8">
        <f>-2703592414.22-E18-E24</f>
        <v>-3003086348.9899998</v>
      </c>
      <c r="F31" s="14">
        <f>-2460477600-100-F17-F24</f>
        <v>-2677619966.6199999</v>
      </c>
      <c r="G31" s="14">
        <f>-2460862700-100-G17-G24</f>
        <v>-2683603622.2199998</v>
      </c>
    </row>
    <row r="32" spans="1:7" s="5" customFormat="1" ht="15.75" outlineLevel="3" x14ac:dyDescent="0.25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3026304787.1700001</v>
      </c>
      <c r="F32" s="14">
        <f t="shared" ref="F32" si="5">F33</f>
        <v>2677619966.6199999</v>
      </c>
      <c r="G32" s="14">
        <f t="shared" ref="G32" si="6">G33</f>
        <v>2683603622.2199998</v>
      </c>
    </row>
    <row r="33" spans="1:7" ht="31.5" outlineLevel="3" x14ac:dyDescent="0.25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4"/>
        <v>3026304787.1700001</v>
      </c>
      <c r="F33" s="14">
        <f t="shared" ref="F33" si="7">F34</f>
        <v>2677619966.6199999</v>
      </c>
      <c r="G33" s="14">
        <f t="shared" ref="G33" si="8">G34</f>
        <v>2683603622.2199998</v>
      </c>
    </row>
    <row r="34" spans="1:7" ht="31.5" x14ac:dyDescent="0.2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3026304787.1700001</v>
      </c>
      <c r="F34" s="14">
        <f t="shared" ref="F34:G34" si="9">F35</f>
        <v>2677619966.6199999</v>
      </c>
      <c r="G34" s="14">
        <f t="shared" si="9"/>
        <v>2683603622.2199998</v>
      </c>
    </row>
    <row r="35" spans="1:7" ht="31.5" x14ac:dyDescent="0.25">
      <c r="A35" s="15">
        <v>21</v>
      </c>
      <c r="B35" s="6" t="s">
        <v>0</v>
      </c>
      <c r="C35" s="6" t="s">
        <v>20</v>
      </c>
      <c r="D35" s="11" t="s">
        <v>43</v>
      </c>
      <c r="E35" s="8">
        <f>2814980971.17+E20+E26</f>
        <v>3026304787.1700001</v>
      </c>
      <c r="F35" s="14">
        <f>2471449747.85+100+F20+F26</f>
        <v>2677619966.6199999</v>
      </c>
      <c r="G35" s="14">
        <f>2466461255.6+100+G20+G26</f>
        <v>2683603622.2199998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2018-05-15T07:48:20Z</cp:lastPrinted>
  <dcterms:created xsi:type="dcterms:W3CDTF">2002-03-11T10:22:12Z</dcterms:created>
  <dcterms:modified xsi:type="dcterms:W3CDTF">2018-08-31T02:06:15Z</dcterms:modified>
</cp:coreProperties>
</file>