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135" windowWidth="15195" windowHeight="83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8" i="1"/>
  <c r="E17" s="1"/>
  <c r="E15"/>
  <c r="D18"/>
  <c r="D17" s="1"/>
  <c r="D22" s="1"/>
  <c r="D15"/>
  <c r="D14" s="1"/>
  <c r="C15"/>
  <c r="C14" s="1"/>
  <c r="D16"/>
  <c r="C18"/>
  <c r="C17"/>
  <c r="C22" s="1"/>
  <c r="C19"/>
  <c r="C16"/>
  <c r="E14"/>
  <c r="E21" s="1"/>
  <c r="C13" l="1"/>
  <c r="C21"/>
  <c r="C20" s="1"/>
  <c r="E13"/>
  <c r="E22"/>
  <c r="E20" s="1"/>
  <c r="D13"/>
  <c r="D21"/>
  <c r="D20" s="1"/>
</calcChain>
</file>

<file path=xl/sharedStrings.xml><?xml version="1.0" encoding="utf-8"?>
<sst xmlns="http://schemas.openxmlformats.org/spreadsheetml/2006/main" count="33" uniqueCount="30">
  <si>
    <t>1.</t>
  </si>
  <si>
    <t>Кредиты, полученные по соглашениям и договорам, заключенным от имени муниципального образования</t>
  </si>
  <si>
    <t>1.1.</t>
  </si>
  <si>
    <t>получение кредитов, в том числе:</t>
  </si>
  <si>
    <t>а)</t>
  </si>
  <si>
    <t>б)</t>
  </si>
  <si>
    <t>1.2.</t>
  </si>
  <si>
    <t>погашение кредитов, в том числе:</t>
  </si>
  <si>
    <t xml:space="preserve">кредитов полученных от кредитных организаций   </t>
  </si>
  <si>
    <t xml:space="preserve">бюджетных кредитов, полученных от других бюджетов бюджетной системы Российской Федерации  </t>
  </si>
  <si>
    <t>2.</t>
  </si>
  <si>
    <t>2.1.</t>
  </si>
  <si>
    <t>получение</t>
  </si>
  <si>
    <t>2.2.</t>
  </si>
  <si>
    <t>погашение</t>
  </si>
  <si>
    <t>№ п/п</t>
  </si>
  <si>
    <t>Внутренние заимствования
 (привлечение/ погашение)</t>
  </si>
  <si>
    <t xml:space="preserve">Общий объем заимствований, направляемых на покрытие дефицита бюджета города </t>
  </si>
  <si>
    <t>рублей</t>
  </si>
  <si>
    <t>к решению городского Совета депутатов</t>
  </si>
  <si>
    <t>кредитов от кредитных организаций</t>
  </si>
  <si>
    <t>бюджетных кредитов от других бюджетов бюджетной системы Российской Федерации</t>
  </si>
  <si>
    <t>Приложение 12</t>
  </si>
  <si>
    <t>Программа муниципальных внутренних заимствований города Ачинска 
на 2017 год  и плановый период 2018-2019 годов</t>
  </si>
  <si>
    <t>Сумма 
на 2017 год</t>
  </si>
  <si>
    <t>Сумма 
на 2018 год</t>
  </si>
  <si>
    <t>Сумма 
на 2019 год</t>
  </si>
  <si>
    <t>от  02.12.2016  № 17-90р</t>
  </si>
  <si>
    <t>Приложение 11</t>
  </si>
  <si>
    <t>от  30.06.2017  № 23-128р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</si>
</sst>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/>
    <xf numFmtId="0" fontId="6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0" fillId="0" borderId="0" xfId="0" applyAlignment="1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view="pageBreakPreview" workbookViewId="0">
      <selection activeCell="C4" sqref="C4"/>
    </sheetView>
  </sheetViews>
  <sheetFormatPr defaultColWidth="9.140625" defaultRowHeight="15.75"/>
  <cols>
    <col min="1" max="1" width="7.7109375" style="8" customWidth="1"/>
    <col min="2" max="2" width="49.7109375" style="8" customWidth="1"/>
    <col min="3" max="5" width="17" style="8" customWidth="1"/>
    <col min="6" max="16384" width="9.140625" style="8"/>
  </cols>
  <sheetData>
    <row r="1" spans="1:5">
      <c r="C1" s="16" t="s">
        <v>28</v>
      </c>
      <c r="D1" s="15"/>
    </row>
    <row r="2" spans="1:5">
      <c r="C2" s="16" t="s">
        <v>19</v>
      </c>
      <c r="D2" s="15"/>
    </row>
    <row r="3" spans="1:5">
      <c r="C3" s="17" t="s">
        <v>29</v>
      </c>
      <c r="D3" s="15"/>
    </row>
    <row r="4" spans="1:5">
      <c r="C4" s="17"/>
      <c r="D4" s="15"/>
    </row>
    <row r="5" spans="1:5">
      <c r="C5" s="16" t="s">
        <v>22</v>
      </c>
      <c r="D5" s="15"/>
      <c r="E5" s="15"/>
    </row>
    <row r="6" spans="1:5">
      <c r="C6" s="16" t="s">
        <v>19</v>
      </c>
      <c r="D6" s="15"/>
      <c r="E6" s="15"/>
    </row>
    <row r="7" spans="1:5">
      <c r="C7" s="17" t="s">
        <v>27</v>
      </c>
      <c r="D7" s="15"/>
      <c r="E7" s="15"/>
    </row>
    <row r="8" spans="1:5" ht="60" customHeight="1">
      <c r="A8" s="23" t="s">
        <v>23</v>
      </c>
      <c r="B8" s="23"/>
      <c r="C8" s="23"/>
      <c r="D8" s="23"/>
      <c r="E8" s="23"/>
    </row>
    <row r="9" spans="1:5" ht="15" customHeight="1">
      <c r="A9" s="9"/>
      <c r="B9" s="9"/>
      <c r="C9" s="9"/>
      <c r="D9" s="9"/>
      <c r="E9" s="9"/>
    </row>
    <row r="10" spans="1:5">
      <c r="E10" s="5" t="s">
        <v>18</v>
      </c>
    </row>
    <row r="11" spans="1:5" ht="36.6" customHeight="1">
      <c r="A11" s="10" t="s">
        <v>15</v>
      </c>
      <c r="B11" s="10" t="s">
        <v>16</v>
      </c>
      <c r="C11" s="18" t="s">
        <v>24</v>
      </c>
      <c r="D11" s="18" t="s">
        <v>25</v>
      </c>
      <c r="E11" s="18" t="s">
        <v>26</v>
      </c>
    </row>
    <row r="12" spans="1:5" ht="17.25" customHeight="1">
      <c r="A12" s="11">
        <v>1</v>
      </c>
      <c r="B12" s="11">
        <v>2</v>
      </c>
      <c r="C12" s="19">
        <v>3</v>
      </c>
      <c r="D12" s="19">
        <v>4</v>
      </c>
      <c r="E12" s="11">
        <v>5</v>
      </c>
    </row>
    <row r="13" spans="1:5" ht="47.25">
      <c r="A13" s="1" t="s">
        <v>0</v>
      </c>
      <c r="B13" s="6" t="s">
        <v>1</v>
      </c>
      <c r="C13" s="20">
        <f>C14-C17</f>
        <v>37834456.719999999</v>
      </c>
      <c r="D13" s="20">
        <f>D14-D17</f>
        <v>23390401.75999999</v>
      </c>
      <c r="E13" s="12">
        <f>E14-E17</f>
        <v>17774914.74000001</v>
      </c>
    </row>
    <row r="14" spans="1:5">
      <c r="A14" s="2" t="s">
        <v>2</v>
      </c>
      <c r="B14" s="3" t="s">
        <v>3</v>
      </c>
      <c r="C14" s="21">
        <f>C15+C16</f>
        <v>137834456.72</v>
      </c>
      <c r="D14" s="21">
        <f>D15+D16</f>
        <v>161224858.47999999</v>
      </c>
      <c r="E14" s="13">
        <f>E15+E16</f>
        <v>178999773.22</v>
      </c>
    </row>
    <row r="15" spans="1:5" ht="18" customHeight="1">
      <c r="A15" s="2" t="s">
        <v>4</v>
      </c>
      <c r="B15" s="4" t="s">
        <v>20</v>
      </c>
      <c r="C15" s="22">
        <f>60000000+40000000+16769118.84+206167.89+2859169.99</f>
        <v>119834456.72</v>
      </c>
      <c r="D15" s="22">
        <f>60000000+40000000+21816537.16+16769118.84+206167.89+1573864.6+2859169.99</f>
        <v>143224858.47999999</v>
      </c>
      <c r="E15" s="14">
        <f>60000000+40000000+21816537.16+17774914.74+16769118.84+206167.89+1573864.6+2859169.99</f>
        <v>160999773.22</v>
      </c>
    </row>
    <row r="16" spans="1:5" ht="31.5">
      <c r="A16" s="2" t="s">
        <v>5</v>
      </c>
      <c r="B16" s="7" t="s">
        <v>21</v>
      </c>
      <c r="C16" s="22">
        <f>18000000+20165703.19-20165703.19</f>
        <v>17999999.999999996</v>
      </c>
      <c r="D16" s="22">
        <f>18000000</f>
        <v>18000000</v>
      </c>
      <c r="E16" s="14">
        <v>18000000</v>
      </c>
    </row>
    <row r="17" spans="1:5">
      <c r="A17" s="2" t="s">
        <v>6</v>
      </c>
      <c r="B17" s="3" t="s">
        <v>7</v>
      </c>
      <c r="C17" s="21">
        <f>C18+C19</f>
        <v>100000000</v>
      </c>
      <c r="D17" s="21">
        <f>D18+D19</f>
        <v>137834456.72</v>
      </c>
      <c r="E17" s="13">
        <f>E18+E19</f>
        <v>161224858.47999999</v>
      </c>
    </row>
    <row r="18" spans="1:5" ht="17.25" customHeight="1">
      <c r="A18" s="2" t="s">
        <v>4</v>
      </c>
      <c r="B18" s="4" t="s">
        <v>8</v>
      </c>
      <c r="C18" s="22">
        <f>60000000+40000000</f>
        <v>100000000</v>
      </c>
      <c r="D18" s="22">
        <f>60000000+40000000+16769118.84+206167.89+2859169.99</f>
        <v>119834456.72</v>
      </c>
      <c r="E18" s="14">
        <f>60000000+40000000+21816537.16+16769118.84+206167.89+1573864.6+2859169.99</f>
        <v>143224858.47999999</v>
      </c>
    </row>
    <row r="19" spans="1:5" ht="47.25">
      <c r="A19" s="2" t="s">
        <v>5</v>
      </c>
      <c r="B19" s="7" t="s">
        <v>9</v>
      </c>
      <c r="C19" s="22">
        <f>20165703.19-20165703.19</f>
        <v>0</v>
      </c>
      <c r="D19" s="22">
        <v>18000000</v>
      </c>
      <c r="E19" s="14">
        <v>18000000</v>
      </c>
    </row>
    <row r="20" spans="1:5" ht="31.5">
      <c r="A20" s="1" t="s">
        <v>10</v>
      </c>
      <c r="B20" s="6" t="s">
        <v>17</v>
      </c>
      <c r="C20" s="20">
        <f>C21-C22</f>
        <v>37834456.719999999</v>
      </c>
      <c r="D20" s="20">
        <f>D21-D22</f>
        <v>23390401.75999999</v>
      </c>
      <c r="E20" s="12">
        <f>E21-E22</f>
        <v>17774914.74000001</v>
      </c>
    </row>
    <row r="21" spans="1:5">
      <c r="A21" s="2" t="s">
        <v>11</v>
      </c>
      <c r="B21" s="4" t="s">
        <v>12</v>
      </c>
      <c r="C21" s="22">
        <f>C14</f>
        <v>137834456.72</v>
      </c>
      <c r="D21" s="22">
        <f>D14</f>
        <v>161224858.47999999</v>
      </c>
      <c r="E21" s="14">
        <f>E14</f>
        <v>178999773.22</v>
      </c>
    </row>
    <row r="22" spans="1:5">
      <c r="A22" s="2" t="s">
        <v>13</v>
      </c>
      <c r="B22" s="4" t="s">
        <v>14</v>
      </c>
      <c r="C22" s="22">
        <f>C17</f>
        <v>100000000</v>
      </c>
      <c r="D22" s="22">
        <f>D17</f>
        <v>137834456.72</v>
      </c>
      <c r="E22" s="14">
        <f>E17</f>
        <v>161224858.47999999</v>
      </c>
    </row>
  </sheetData>
  <mergeCells count="1">
    <mergeCell ref="A8:E8"/>
  </mergeCells>
  <phoneticPr fontId="5" type="noConversion"/>
  <pageMargins left="1.1417322834645669" right="0.55118110236220474" top="0.78740157480314965" bottom="0.78740157480314965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15.12.2005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Ирина2</cp:lastModifiedBy>
  <cp:lastPrinted>2017-06-16T09:44:12Z</cp:lastPrinted>
  <dcterms:created xsi:type="dcterms:W3CDTF">2010-11-13T03:18:47Z</dcterms:created>
  <dcterms:modified xsi:type="dcterms:W3CDTF">2017-07-06T10:45:43Z</dcterms:modified>
</cp:coreProperties>
</file>