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КАИП!$A$1:$L$56</definedName>
  </definedNames>
  <calcPr calcId="125725"/>
</workbook>
</file>

<file path=xl/calcChain.xml><?xml version="1.0" encoding="utf-8"?>
<calcChain xmlns="http://schemas.openxmlformats.org/spreadsheetml/2006/main">
  <c r="H51" i="3"/>
  <c r="H50" s="1"/>
  <c r="H45" s="1"/>
  <c r="J34"/>
  <c r="G19" s="1"/>
  <c r="H53"/>
  <c r="H52"/>
  <c r="H37"/>
  <c r="H32"/>
  <c r="H33"/>
  <c r="H29" s="1"/>
  <c r="J31" l="1"/>
  <c r="E19"/>
  <c r="H34"/>
  <c r="H31" s="1"/>
  <c r="L31" l="1"/>
  <c r="L37"/>
  <c r="J37"/>
  <c r="L45"/>
  <c r="J45"/>
  <c r="H28"/>
  <c r="L29"/>
  <c r="L48"/>
  <c r="J48"/>
  <c r="H48"/>
  <c r="E16" s="1"/>
  <c r="I18"/>
  <c r="J42"/>
  <c r="G18" s="1"/>
  <c r="H42"/>
  <c r="E18" s="1"/>
  <c r="L46"/>
  <c r="L28" s="1"/>
  <c r="J46"/>
  <c r="J28" s="1"/>
  <c r="L55"/>
  <c r="I17" s="1"/>
  <c r="J55"/>
  <c r="G17" s="1"/>
  <c r="H55"/>
  <c r="E17" s="1"/>
  <c r="E20" l="1"/>
  <c r="L27"/>
  <c r="L26" s="1"/>
  <c r="H27"/>
  <c r="J44"/>
  <c r="J27"/>
  <c r="G16"/>
  <c r="G20" s="1"/>
  <c r="L44"/>
  <c r="I16"/>
  <c r="I20" s="1"/>
  <c r="J29"/>
  <c r="L30"/>
  <c r="J30"/>
  <c r="H44"/>
  <c r="H30"/>
  <c r="J26" l="1"/>
  <c r="H26"/>
</calcChain>
</file>

<file path=xl/sharedStrings.xml><?xml version="1.0" encoding="utf-8"?>
<sst xmlns="http://schemas.openxmlformats.org/spreadsheetml/2006/main" count="110" uniqueCount="69">
  <si>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</si>
  <si>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</si>
  <si>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</si>
  <si>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</si>
  <si>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</si>
  <si>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</si>
  <si>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</si>
  <si>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</si>
  <si>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</si>
  <si>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</si>
  <si>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</si>
  <si>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</si>
  <si>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</si>
  <si>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</si>
  <si>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</si>
  <si>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</si>
  <si>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</si>
  <si>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</si>
  <si>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</si>
  <si>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</si>
  <si>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</si>
  <si>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</si>
  <si>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</si>
  <si>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</si>
  <si>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</si>
  <si>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</si>
  <si>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</si>
  <si>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</si>
  <si>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</si>
  <si>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</si>
  <si>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</si>
  <si>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</si>
  <si>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</si>
  <si>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</si>
  <si>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</si>
  <si>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</si>
  <si>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</si>
  <si>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</si>
  <si>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</si>
  <si>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</si>
  <si>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</si>
  <si>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</si>
  <si>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</si>
  <si>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</si>
  <si>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</si>
  <si>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</si>
  <si>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</si>
  <si>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</si>
  <si>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</si>
  <si>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</si>
  <si>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</si>
  <si>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</si>
  <si>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</si>
  <si>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</si>
  <si>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</si>
  <si>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</si>
  <si>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</si>
  <si>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</si>
  <si>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</si>
  <si>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</si>
  <si>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</si>
  <si>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2017/                2019</t>
  </si>
  <si>
    <t>0703</t>
  </si>
  <si>
    <t>Приложение 10</t>
  </si>
  <si>
    <t>инженерные изыскания, проектные работы, межевание на строительство водопроводной и канализационных сетей от жилого дома 10Б Южной Промзоны</t>
  </si>
  <si>
    <t>инженерные изыскания, проектные работы, межевание  на строительство водопроводной сети от точки подключения находящейся возле дома № 17 по ул. Назарова до дома № 39 по ул. Заречной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</si>
  <si>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</si>
  <si>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>проектные работы,инженерные изыскания,    для  строительства водопроводной сети к жилым домам №6, №8 переулок Простой</t>
  </si>
  <si>
    <t>от  30.06.2017 № 23-128р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</si>
</sst>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0" fillId="2" borderId="4" xfId="0" applyNumberFormat="1" applyFill="1" applyBorder="1"/>
    <xf numFmtId="0" fontId="4" fillId="0" borderId="2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P56"/>
  <sheetViews>
    <sheetView showGridLines="0" tabSelected="1" view="pageBreakPreview" zoomScale="70" zoomScaleNormal="80" zoomScaleSheetLayoutView="70" workbookViewId="0">
      <selection activeCell="H4" sqref="H4"/>
    </sheetView>
  </sheetViews>
  <sheetFormatPr defaultColWidth="9.140625"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42578125" style="50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>
      <c r="H1" s="3" t="s">
        <v>63</v>
      </c>
    </row>
    <row r="2" spans="1:12" ht="18.75">
      <c r="H2" s="3" t="s">
        <v>28</v>
      </c>
    </row>
    <row r="3" spans="1:12" ht="18.75">
      <c r="H3" s="3" t="s">
        <v>68</v>
      </c>
    </row>
    <row r="5" spans="1:12" ht="18.75">
      <c r="H5" s="3" t="s">
        <v>36</v>
      </c>
    </row>
    <row r="6" spans="1:12" ht="18.75">
      <c r="H6" s="3" t="s">
        <v>28</v>
      </c>
    </row>
    <row r="7" spans="1:12" ht="18.75">
      <c r="H7" s="3" t="s">
        <v>50</v>
      </c>
    </row>
    <row r="8" spans="1:12" ht="18.75"/>
    <row r="9" spans="1:12" s="4" customFormat="1" ht="18.75">
      <c r="D9" s="2"/>
    </row>
    <row r="10" spans="1:12" s="4" customFormat="1" ht="18.75">
      <c r="D10" s="2"/>
    </row>
    <row r="11" spans="1:12" s="4" customFormat="1" ht="42.75" customHeight="1">
      <c r="A11" s="71" t="s">
        <v>33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s="4" customFormat="1" ht="18.75">
      <c r="A12" s="5"/>
      <c r="B12" s="2"/>
      <c r="C12" s="2"/>
      <c r="D12" s="2"/>
      <c r="E12" s="2"/>
    </row>
    <row r="13" spans="1:12" s="4" customFormat="1" ht="18.75">
      <c r="D13" s="2"/>
      <c r="J13" s="9" t="s">
        <v>3</v>
      </c>
    </row>
    <row r="14" spans="1:12" ht="66.75" customHeight="1">
      <c r="A14" s="6" t="s">
        <v>1</v>
      </c>
      <c r="B14" s="72" t="s">
        <v>2</v>
      </c>
      <c r="C14" s="73"/>
      <c r="D14" s="74"/>
      <c r="E14" s="62" t="s">
        <v>37</v>
      </c>
      <c r="F14" s="62"/>
      <c r="G14" s="62" t="s">
        <v>38</v>
      </c>
      <c r="H14" s="62"/>
      <c r="I14" s="62" t="s">
        <v>39</v>
      </c>
      <c r="J14" s="62"/>
    </row>
    <row r="15" spans="1:12" ht="18.75">
      <c r="A15" s="6">
        <v>1</v>
      </c>
      <c r="B15" s="72" t="s">
        <v>6</v>
      </c>
      <c r="C15" s="73"/>
      <c r="D15" s="74"/>
      <c r="E15" s="62" t="s">
        <v>7</v>
      </c>
      <c r="F15" s="62"/>
      <c r="G15" s="62" t="s">
        <v>8</v>
      </c>
      <c r="H15" s="62"/>
      <c r="I15" s="62" t="s">
        <v>32</v>
      </c>
      <c r="J15" s="62"/>
    </row>
    <row r="16" spans="1:12" ht="56.25" customHeight="1" outlineLevel="1">
      <c r="A16" s="7">
        <v>1</v>
      </c>
      <c r="B16" s="68" t="s">
        <v>4</v>
      </c>
      <c r="C16" s="69"/>
      <c r="D16" s="70"/>
      <c r="E16" s="59">
        <f>H37+H48</f>
        <v>147923843.28</v>
      </c>
      <c r="F16" s="59"/>
      <c r="G16" s="59">
        <f>J37+J48</f>
        <v>0</v>
      </c>
      <c r="H16" s="59"/>
      <c r="I16" s="59">
        <f>L37+L48</f>
        <v>0</v>
      </c>
      <c r="J16" s="59"/>
    </row>
    <row r="17" spans="1:16" ht="42" customHeight="1" outlineLevel="1">
      <c r="A17" s="7">
        <v>2</v>
      </c>
      <c r="B17" s="67" t="s">
        <v>21</v>
      </c>
      <c r="C17" s="67"/>
      <c r="D17" s="67"/>
      <c r="E17" s="59">
        <f>H55</f>
        <v>16681800</v>
      </c>
      <c r="F17" s="59"/>
      <c r="G17" s="59">
        <f t="shared" ref="G17" si="0">J55</f>
        <v>56454200</v>
      </c>
      <c r="H17" s="59"/>
      <c r="I17" s="59">
        <f t="shared" ref="I17" si="1">L55</f>
        <v>56454200</v>
      </c>
      <c r="J17" s="59"/>
    </row>
    <row r="18" spans="1:16" ht="42" customHeight="1" outlineLevel="1">
      <c r="A18" s="7">
        <v>3</v>
      </c>
      <c r="B18" s="67" t="s">
        <v>30</v>
      </c>
      <c r="C18" s="67"/>
      <c r="D18" s="67"/>
      <c r="E18" s="59">
        <f>H42</f>
        <v>1141816.42</v>
      </c>
      <c r="F18" s="59"/>
      <c r="G18" s="59">
        <f t="shared" ref="G18" si="2">J42</f>
        <v>0</v>
      </c>
      <c r="H18" s="59"/>
      <c r="I18" s="60">
        <f t="shared" ref="I18" si="3">L42</f>
        <v>0</v>
      </c>
      <c r="J18" s="61"/>
    </row>
    <row r="19" spans="1:16" ht="42" customHeight="1" outlineLevel="1">
      <c r="A19" s="7">
        <v>4</v>
      </c>
      <c r="B19" s="68" t="s">
        <v>51</v>
      </c>
      <c r="C19" s="69"/>
      <c r="D19" s="70"/>
      <c r="E19" s="60">
        <f>H34+H50</f>
        <v>20713151.390000001</v>
      </c>
      <c r="F19" s="61"/>
      <c r="G19" s="60">
        <f>J34+J50</f>
        <v>13938860</v>
      </c>
      <c r="H19" s="61"/>
      <c r="I19" s="60">
        <v>0</v>
      </c>
      <c r="J19" s="61"/>
    </row>
    <row r="20" spans="1:16" ht="18.75">
      <c r="A20" s="76" t="s">
        <v>0</v>
      </c>
      <c r="B20" s="77"/>
      <c r="C20" s="77"/>
      <c r="D20" s="78"/>
      <c r="E20" s="59">
        <f>SUM(E16:F19)</f>
        <v>186460611.08999997</v>
      </c>
      <c r="F20" s="59"/>
      <c r="G20" s="59">
        <f t="shared" ref="G20" si="4">SUM(G16:H19)</f>
        <v>70393060</v>
      </c>
      <c r="H20" s="59"/>
      <c r="I20" s="59">
        <f t="shared" ref="I20" si="5">SUM(I16:J19)</f>
        <v>56454200</v>
      </c>
      <c r="J20" s="59"/>
    </row>
    <row r="21" spans="1:16" ht="15.75" customHeight="1">
      <c r="A21" s="5"/>
      <c r="B21" s="5"/>
      <c r="C21" s="5"/>
      <c r="D21" s="48"/>
      <c r="E21" s="5"/>
    </row>
    <row r="22" spans="1:16" ht="18.75">
      <c r="L22" s="9" t="s">
        <v>3</v>
      </c>
    </row>
    <row r="23" spans="1:16" ht="36.75" customHeight="1">
      <c r="A23" s="75" t="s">
        <v>1</v>
      </c>
      <c r="B23" s="62" t="s">
        <v>27</v>
      </c>
      <c r="C23" s="62" t="s">
        <v>44</v>
      </c>
      <c r="D23" s="62"/>
      <c r="E23" s="62"/>
      <c r="F23" s="62"/>
      <c r="G23" s="62" t="s">
        <v>10</v>
      </c>
      <c r="H23" s="63" t="s">
        <v>40</v>
      </c>
      <c r="I23" s="64"/>
      <c r="J23" s="63" t="s">
        <v>41</v>
      </c>
      <c r="K23" s="64"/>
      <c r="L23" s="62" t="s">
        <v>42</v>
      </c>
    </row>
    <row r="24" spans="1:16" ht="59.25" customHeight="1">
      <c r="A24" s="75"/>
      <c r="B24" s="62"/>
      <c r="C24" s="11" t="s">
        <v>45</v>
      </c>
      <c r="D24" s="11" t="s">
        <v>46</v>
      </c>
      <c r="E24" s="11" t="s">
        <v>47</v>
      </c>
      <c r="F24" s="11" t="s">
        <v>48</v>
      </c>
      <c r="G24" s="62"/>
      <c r="H24" s="65"/>
      <c r="I24" s="66"/>
      <c r="J24" s="65"/>
      <c r="K24" s="66"/>
      <c r="L24" s="62"/>
    </row>
    <row r="25" spans="1:16" ht="18.75">
      <c r="A25" s="8"/>
      <c r="B25" s="12" t="s">
        <v>5</v>
      </c>
      <c r="C25" s="12" t="s">
        <v>6</v>
      </c>
      <c r="D25" s="47" t="s">
        <v>7</v>
      </c>
      <c r="E25" s="12" t="s">
        <v>8</v>
      </c>
      <c r="F25" s="7">
        <v>5</v>
      </c>
      <c r="G25" s="7">
        <v>6</v>
      </c>
      <c r="H25" s="79">
        <v>7</v>
      </c>
      <c r="I25" s="80"/>
      <c r="J25" s="72" t="s">
        <v>9</v>
      </c>
      <c r="K25" s="74"/>
      <c r="L25" s="41" t="s">
        <v>20</v>
      </c>
    </row>
    <row r="26" spans="1:16" ht="25.5" customHeight="1">
      <c r="A26" s="8">
        <v>1</v>
      </c>
      <c r="B26" s="67" t="s">
        <v>11</v>
      </c>
      <c r="C26" s="67"/>
      <c r="D26" s="67"/>
      <c r="E26" s="67"/>
      <c r="F26" s="67"/>
      <c r="G26" s="67"/>
      <c r="H26" s="60">
        <f>H27+H28+H29</f>
        <v>186460611.09</v>
      </c>
      <c r="I26" s="61"/>
      <c r="J26" s="60">
        <f>J27+J28+J29</f>
        <v>70393060</v>
      </c>
      <c r="K26" s="61"/>
      <c r="L26" s="40">
        <f>L27+L28+L29</f>
        <v>56454200</v>
      </c>
      <c r="P26" s="10"/>
    </row>
    <row r="27" spans="1:16" ht="18.75">
      <c r="A27" s="8">
        <v>2</v>
      </c>
      <c r="B27" s="1" t="s">
        <v>12</v>
      </c>
      <c r="C27" s="1"/>
      <c r="D27" s="47"/>
      <c r="E27" s="1"/>
      <c r="F27" s="1"/>
      <c r="G27" s="1"/>
      <c r="H27" s="60">
        <f>H31+H45</f>
        <v>31820584.380000003</v>
      </c>
      <c r="I27" s="61"/>
      <c r="J27" s="60">
        <f>J31+J45</f>
        <v>13938860</v>
      </c>
      <c r="K27" s="61"/>
      <c r="L27" s="40">
        <f>L31+L45</f>
        <v>0</v>
      </c>
    </row>
    <row r="28" spans="1:16" ht="18.75">
      <c r="A28" s="8">
        <v>3</v>
      </c>
      <c r="B28" s="1" t="s">
        <v>13</v>
      </c>
      <c r="C28" s="1"/>
      <c r="D28" s="47"/>
      <c r="E28" s="1"/>
      <c r="F28" s="1"/>
      <c r="G28" s="1"/>
      <c r="H28" s="60">
        <f>H32+H46</f>
        <v>72353762.780000001</v>
      </c>
      <c r="I28" s="61"/>
      <c r="J28" s="60">
        <f>J32+J46</f>
        <v>56454200</v>
      </c>
      <c r="K28" s="61"/>
      <c r="L28" s="40">
        <f>L32+L46</f>
        <v>56454200</v>
      </c>
    </row>
    <row r="29" spans="1:16" ht="18.75">
      <c r="A29" s="8">
        <v>4</v>
      </c>
      <c r="B29" s="1" t="s">
        <v>14</v>
      </c>
      <c r="C29" s="1"/>
      <c r="D29" s="47"/>
      <c r="E29" s="1"/>
      <c r="F29" s="1"/>
      <c r="G29" s="1"/>
      <c r="H29" s="60">
        <f>H33+H47</f>
        <v>82286263.930000007</v>
      </c>
      <c r="I29" s="61"/>
      <c r="J29" s="60">
        <f>J33+J47</f>
        <v>0</v>
      </c>
      <c r="K29" s="61"/>
      <c r="L29" s="40">
        <f>L33+L47</f>
        <v>0</v>
      </c>
    </row>
    <row r="30" spans="1:16" ht="37.5">
      <c r="A30" s="8">
        <v>5</v>
      </c>
      <c r="B30" s="1" t="s">
        <v>15</v>
      </c>
      <c r="C30" s="12" t="s">
        <v>16</v>
      </c>
      <c r="D30" s="47"/>
      <c r="E30" s="1"/>
      <c r="F30" s="1"/>
      <c r="G30" s="1"/>
      <c r="H30" s="60">
        <f>H31+H32+H33</f>
        <v>159645505.78</v>
      </c>
      <c r="I30" s="61"/>
      <c r="J30" s="60">
        <f>J31+J32+J33</f>
        <v>13938860</v>
      </c>
      <c r="K30" s="61"/>
      <c r="L30" s="40">
        <f>L31+L32+L33</f>
        <v>0</v>
      </c>
    </row>
    <row r="31" spans="1:16" ht="18.75">
      <c r="A31" s="8">
        <v>6</v>
      </c>
      <c r="B31" s="1" t="s">
        <v>12</v>
      </c>
      <c r="C31" s="1"/>
      <c r="D31" s="47"/>
      <c r="E31" s="1"/>
      <c r="F31" s="1"/>
      <c r="G31" s="1"/>
      <c r="H31" s="60">
        <f>H38+H39+H43+H34</f>
        <v>21687279.07</v>
      </c>
      <c r="I31" s="61"/>
      <c r="J31" s="60">
        <f>J38+J39+J43+J34+K35</f>
        <v>13938860</v>
      </c>
      <c r="K31" s="61"/>
      <c r="L31" s="40">
        <f>L38+L39+L43</f>
        <v>0</v>
      </c>
    </row>
    <row r="32" spans="1:16" ht="18.75">
      <c r="A32" s="8">
        <v>7</v>
      </c>
      <c r="B32" s="1" t="s">
        <v>13</v>
      </c>
      <c r="C32" s="1"/>
      <c r="D32" s="47"/>
      <c r="E32" s="1"/>
      <c r="F32" s="1"/>
      <c r="G32" s="1"/>
      <c r="H32" s="60">
        <f>H41</f>
        <v>60363362.780000001</v>
      </c>
      <c r="I32" s="61"/>
      <c r="J32" s="59">
        <v>0</v>
      </c>
      <c r="K32" s="59"/>
      <c r="L32" s="40">
        <v>0</v>
      </c>
    </row>
    <row r="33" spans="1:12" ht="18.75">
      <c r="A33" s="8">
        <v>8</v>
      </c>
      <c r="B33" s="1" t="s">
        <v>14</v>
      </c>
      <c r="C33" s="1"/>
      <c r="D33" s="47"/>
      <c r="E33" s="1"/>
      <c r="F33" s="1"/>
      <c r="G33" s="1"/>
      <c r="H33" s="60">
        <f>H40</f>
        <v>77594863.930000007</v>
      </c>
      <c r="I33" s="86"/>
      <c r="J33" s="59">
        <v>0</v>
      </c>
      <c r="K33" s="85"/>
      <c r="L33" s="40">
        <v>0</v>
      </c>
    </row>
    <row r="34" spans="1:12" ht="102" customHeight="1">
      <c r="A34" s="16">
        <v>9</v>
      </c>
      <c r="B34" s="36" t="s">
        <v>51</v>
      </c>
      <c r="C34" s="36"/>
      <c r="D34" s="47"/>
      <c r="E34" s="35" t="s">
        <v>52</v>
      </c>
      <c r="F34" s="36"/>
      <c r="G34" s="36"/>
      <c r="H34" s="60">
        <f>H35+H36</f>
        <v>14137200.42</v>
      </c>
      <c r="I34" s="61"/>
      <c r="J34" s="60">
        <f>J35+J36</f>
        <v>13938860</v>
      </c>
      <c r="K34" s="61"/>
      <c r="L34" s="40"/>
    </row>
    <row r="35" spans="1:12" ht="75">
      <c r="A35" s="16">
        <v>10</v>
      </c>
      <c r="B35" s="36" t="s">
        <v>53</v>
      </c>
      <c r="C35" s="35" t="s">
        <v>16</v>
      </c>
      <c r="D35" s="47" t="s">
        <v>54</v>
      </c>
      <c r="E35" s="35" t="s">
        <v>55</v>
      </c>
      <c r="F35" s="35" t="s">
        <v>24</v>
      </c>
      <c r="G35" s="22">
        <v>2017</v>
      </c>
      <c r="H35" s="60">
        <v>1020660.42</v>
      </c>
      <c r="I35" s="61"/>
      <c r="J35" s="32"/>
      <c r="K35" s="37"/>
      <c r="L35" s="40"/>
    </row>
    <row r="36" spans="1:12" ht="18.75">
      <c r="A36" s="16">
        <v>11</v>
      </c>
      <c r="B36" s="36" t="s">
        <v>56</v>
      </c>
      <c r="C36" s="35" t="s">
        <v>16</v>
      </c>
      <c r="D36" s="47" t="s">
        <v>54</v>
      </c>
      <c r="E36" s="35" t="s">
        <v>57</v>
      </c>
      <c r="F36" s="35" t="s">
        <v>24</v>
      </c>
      <c r="G36" s="36"/>
      <c r="H36" s="60">
        <v>13116540</v>
      </c>
      <c r="I36" s="61"/>
      <c r="J36" s="60">
        <v>13938860</v>
      </c>
      <c r="K36" s="61"/>
      <c r="L36" s="40"/>
    </row>
    <row r="37" spans="1:12" ht="56.25">
      <c r="A37" s="8">
        <v>12</v>
      </c>
      <c r="B37" s="1" t="s">
        <v>4</v>
      </c>
      <c r="C37" s="13"/>
      <c r="D37" s="46"/>
      <c r="E37" s="14">
        <v>1600000000</v>
      </c>
      <c r="F37" s="15"/>
      <c r="G37" s="7"/>
      <c r="H37" s="87">
        <f>H38+H39+H40+H41</f>
        <v>144366488.94</v>
      </c>
      <c r="I37" s="88"/>
      <c r="J37" s="87">
        <f>J38+J39</f>
        <v>0</v>
      </c>
      <c r="K37" s="88"/>
      <c r="L37" s="42">
        <f>L38+L39</f>
        <v>0</v>
      </c>
    </row>
    <row r="38" spans="1:12" ht="82.5" customHeight="1">
      <c r="A38" s="8">
        <v>13</v>
      </c>
      <c r="B38" s="18" t="s">
        <v>34</v>
      </c>
      <c r="C38" s="19" t="s">
        <v>16</v>
      </c>
      <c r="D38" s="49" t="s">
        <v>17</v>
      </c>
      <c r="E38" s="20">
        <v>1610013070</v>
      </c>
      <c r="F38" s="21">
        <v>410</v>
      </c>
      <c r="G38" s="22">
        <v>2017</v>
      </c>
      <c r="H38" s="57">
        <v>2319000</v>
      </c>
      <c r="I38" s="58"/>
      <c r="J38" s="57">
        <v>0</v>
      </c>
      <c r="K38" s="58"/>
      <c r="L38" s="23">
        <v>0</v>
      </c>
    </row>
    <row r="39" spans="1:12" ht="37.5">
      <c r="A39" s="8">
        <v>14</v>
      </c>
      <c r="B39" s="17" t="s">
        <v>35</v>
      </c>
      <c r="C39" s="25" t="s">
        <v>16</v>
      </c>
      <c r="D39" s="49" t="s">
        <v>17</v>
      </c>
      <c r="E39" s="21">
        <v>1610013170</v>
      </c>
      <c r="F39" s="26">
        <v>410</v>
      </c>
      <c r="G39" s="22">
        <v>2017</v>
      </c>
      <c r="H39" s="57">
        <v>4089262.23</v>
      </c>
      <c r="I39" s="58"/>
      <c r="J39" s="57">
        <v>0</v>
      </c>
      <c r="K39" s="58"/>
      <c r="L39" s="23">
        <v>0</v>
      </c>
    </row>
    <row r="40" spans="1:12" ht="37.5" customHeight="1">
      <c r="A40" s="83">
        <v>15</v>
      </c>
      <c r="B40" s="81" t="s">
        <v>58</v>
      </c>
      <c r="C40" s="25" t="s">
        <v>16</v>
      </c>
      <c r="D40" s="49" t="s">
        <v>17</v>
      </c>
      <c r="E40" s="21">
        <v>1610009502</v>
      </c>
      <c r="F40" s="26">
        <v>410</v>
      </c>
      <c r="G40" s="22">
        <v>2017</v>
      </c>
      <c r="H40" s="57">
        <v>77594863.930000007</v>
      </c>
      <c r="I40" s="58"/>
      <c r="J40" s="57">
        <v>0</v>
      </c>
      <c r="K40" s="58"/>
      <c r="L40" s="23">
        <v>0</v>
      </c>
    </row>
    <row r="41" spans="1:12" ht="18.75">
      <c r="A41" s="84"/>
      <c r="B41" s="82"/>
      <c r="C41" s="25" t="s">
        <v>16</v>
      </c>
      <c r="D41" s="49" t="s">
        <v>17</v>
      </c>
      <c r="E41" s="21">
        <v>1610009602</v>
      </c>
      <c r="F41" s="26">
        <v>410</v>
      </c>
      <c r="G41" s="22">
        <v>2017</v>
      </c>
      <c r="H41" s="57">
        <v>60363362.780000001</v>
      </c>
      <c r="I41" s="58"/>
      <c r="J41" s="57">
        <v>0</v>
      </c>
      <c r="K41" s="58"/>
      <c r="L41" s="23">
        <v>0</v>
      </c>
    </row>
    <row r="42" spans="1:12" ht="37.5">
      <c r="A42" s="16">
        <v>16</v>
      </c>
      <c r="B42" s="17" t="s">
        <v>30</v>
      </c>
      <c r="C42" s="27"/>
      <c r="D42" s="27"/>
      <c r="E42" s="28" t="s">
        <v>49</v>
      </c>
      <c r="F42" s="27"/>
      <c r="G42" s="22"/>
      <c r="H42" s="57">
        <f>H43</f>
        <v>1141816.42</v>
      </c>
      <c r="I42" s="58"/>
      <c r="J42" s="57">
        <f>J43</f>
        <v>0</v>
      </c>
      <c r="K42" s="58"/>
      <c r="L42" s="23">
        <v>0</v>
      </c>
    </row>
    <row r="43" spans="1:12" ht="93.75">
      <c r="A43" s="16">
        <v>17</v>
      </c>
      <c r="B43" s="17" t="s">
        <v>43</v>
      </c>
      <c r="C43" s="27" t="s">
        <v>16</v>
      </c>
      <c r="D43" s="27" t="s">
        <v>62</v>
      </c>
      <c r="E43" s="28" t="s">
        <v>31</v>
      </c>
      <c r="F43" s="27" t="s">
        <v>24</v>
      </c>
      <c r="G43" s="22">
        <v>2017</v>
      </c>
      <c r="H43" s="57">
        <v>1141816.42</v>
      </c>
      <c r="I43" s="58"/>
      <c r="J43" s="57">
        <v>0</v>
      </c>
      <c r="K43" s="58"/>
      <c r="L43" s="23">
        <v>0</v>
      </c>
    </row>
    <row r="44" spans="1:12" ht="18.75">
      <c r="A44" s="16">
        <v>18</v>
      </c>
      <c r="B44" s="17" t="s">
        <v>18</v>
      </c>
      <c r="C44" s="20">
        <v>730</v>
      </c>
      <c r="D44" s="25"/>
      <c r="E44" s="19"/>
      <c r="F44" s="21"/>
      <c r="G44" s="21"/>
      <c r="H44" s="57">
        <f>H45+H46+H47</f>
        <v>26815105.310000002</v>
      </c>
      <c r="I44" s="58"/>
      <c r="J44" s="57">
        <f>J45+J46+J47</f>
        <v>56454200</v>
      </c>
      <c r="K44" s="58"/>
      <c r="L44" s="39">
        <f t="shared" ref="L44" si="6">L45+L46+L47</f>
        <v>56454200</v>
      </c>
    </row>
    <row r="45" spans="1:12" ht="18.75">
      <c r="A45" s="8">
        <v>19</v>
      </c>
      <c r="B45" s="29" t="s">
        <v>12</v>
      </c>
      <c r="C45" s="25"/>
      <c r="D45" s="25"/>
      <c r="E45" s="19"/>
      <c r="F45" s="21"/>
      <c r="G45" s="21"/>
      <c r="H45" s="57">
        <f>H49+H50</f>
        <v>10133305.310000001</v>
      </c>
      <c r="I45" s="58"/>
      <c r="J45" s="57">
        <f>J49</f>
        <v>0</v>
      </c>
      <c r="K45" s="58"/>
      <c r="L45" s="39">
        <f>L49</f>
        <v>0</v>
      </c>
    </row>
    <row r="46" spans="1:12" ht="18.75">
      <c r="A46" s="8">
        <v>20</v>
      </c>
      <c r="B46" s="29" t="s">
        <v>13</v>
      </c>
      <c r="C46" s="25"/>
      <c r="D46" s="25"/>
      <c r="E46" s="19"/>
      <c r="F46" s="21"/>
      <c r="G46" s="21"/>
      <c r="H46" s="57">
        <v>11990400</v>
      </c>
      <c r="I46" s="58"/>
      <c r="J46" s="57">
        <f>J56</f>
        <v>56454200</v>
      </c>
      <c r="K46" s="58"/>
      <c r="L46" s="39">
        <f>L56</f>
        <v>56454200</v>
      </c>
    </row>
    <row r="47" spans="1:12" ht="18.75">
      <c r="A47" s="8">
        <v>21</v>
      </c>
      <c r="B47" s="29" t="s">
        <v>14</v>
      </c>
      <c r="C47" s="25"/>
      <c r="D47" s="25"/>
      <c r="E47" s="19"/>
      <c r="F47" s="21"/>
      <c r="G47" s="21"/>
      <c r="H47" s="57">
        <v>4691400</v>
      </c>
      <c r="I47" s="58"/>
      <c r="J47" s="57">
        <v>0</v>
      </c>
      <c r="K47" s="58"/>
      <c r="L47" s="39">
        <v>0</v>
      </c>
    </row>
    <row r="48" spans="1:12" ht="56.25">
      <c r="A48" s="8">
        <v>22</v>
      </c>
      <c r="B48" s="29" t="s">
        <v>4</v>
      </c>
      <c r="C48" s="24"/>
      <c r="D48" s="51"/>
      <c r="E48" s="20">
        <v>1600000000</v>
      </c>
      <c r="F48" s="24"/>
      <c r="G48" s="24"/>
      <c r="H48" s="56">
        <f>H49</f>
        <v>3557354.34</v>
      </c>
      <c r="I48" s="56"/>
      <c r="J48" s="56">
        <f>J49</f>
        <v>0</v>
      </c>
      <c r="K48" s="56"/>
      <c r="L48" s="39">
        <f>L49</f>
        <v>0</v>
      </c>
    </row>
    <row r="49" spans="1:12" ht="84.75" customHeight="1">
      <c r="A49" s="8">
        <v>23</v>
      </c>
      <c r="B49" s="30" t="s">
        <v>29</v>
      </c>
      <c r="C49" s="27" t="s">
        <v>19</v>
      </c>
      <c r="D49" s="27" t="s">
        <v>17</v>
      </c>
      <c r="E49" s="20">
        <v>1610013040</v>
      </c>
      <c r="F49" s="20">
        <v>410</v>
      </c>
      <c r="G49" s="22">
        <v>2017</v>
      </c>
      <c r="H49" s="57">
        <v>3557354.34</v>
      </c>
      <c r="I49" s="58"/>
      <c r="J49" s="57">
        <v>0</v>
      </c>
      <c r="K49" s="58"/>
      <c r="L49" s="39">
        <v>0</v>
      </c>
    </row>
    <row r="50" spans="1:12" ht="100.5" customHeight="1">
      <c r="A50" s="16">
        <v>24</v>
      </c>
      <c r="B50" s="36" t="s">
        <v>51</v>
      </c>
      <c r="C50" s="27"/>
      <c r="D50" s="27"/>
      <c r="E50" s="35" t="s">
        <v>52</v>
      </c>
      <c r="F50" s="20"/>
      <c r="G50" s="22"/>
      <c r="H50" s="57">
        <f>H51+H52+H53+H54</f>
        <v>6575950.9700000007</v>
      </c>
      <c r="I50" s="58"/>
      <c r="J50" s="33"/>
      <c r="K50" s="34"/>
      <c r="L50" s="39"/>
    </row>
    <row r="51" spans="1:12" ht="99">
      <c r="A51" s="16">
        <v>25</v>
      </c>
      <c r="B51" s="38" t="s">
        <v>65</v>
      </c>
      <c r="C51" s="27" t="s">
        <v>19</v>
      </c>
      <c r="D51" s="27" t="s">
        <v>59</v>
      </c>
      <c r="E51" s="35" t="s">
        <v>60</v>
      </c>
      <c r="F51" s="20">
        <v>410</v>
      </c>
      <c r="G51" s="22">
        <v>2017</v>
      </c>
      <c r="H51" s="57">
        <f>770784.76+688176.61-132244</f>
        <v>1326717.3700000001</v>
      </c>
      <c r="I51" s="58"/>
      <c r="J51" s="33"/>
      <c r="K51" s="34"/>
      <c r="L51" s="39"/>
    </row>
    <row r="52" spans="1:12" ht="93.75">
      <c r="A52" s="16">
        <v>26</v>
      </c>
      <c r="B52" s="17" t="s">
        <v>64</v>
      </c>
      <c r="C52" s="20">
        <v>730</v>
      </c>
      <c r="D52" s="27" t="s">
        <v>59</v>
      </c>
      <c r="E52" s="28" t="s">
        <v>60</v>
      </c>
      <c r="F52" s="21">
        <v>410</v>
      </c>
      <c r="G52" s="22">
        <v>2017</v>
      </c>
      <c r="H52" s="57">
        <f>615000+153256.29+85000</f>
        <v>853256.29</v>
      </c>
      <c r="I52" s="58"/>
      <c r="J52" s="33"/>
      <c r="K52" s="34"/>
      <c r="L52" s="39"/>
    </row>
    <row r="53" spans="1:12" ht="119.25" customHeight="1">
      <c r="A53" s="43">
        <v>27</v>
      </c>
      <c r="B53" s="17" t="s">
        <v>66</v>
      </c>
      <c r="C53" s="20">
        <v>730</v>
      </c>
      <c r="D53" s="27" t="s">
        <v>59</v>
      </c>
      <c r="E53" s="28" t="s">
        <v>60</v>
      </c>
      <c r="F53" s="21">
        <v>410</v>
      </c>
      <c r="G53" s="22">
        <v>2017</v>
      </c>
      <c r="H53" s="57">
        <f>1755187.18+693280.07</f>
        <v>2448467.25</v>
      </c>
      <c r="I53" s="58"/>
      <c r="J53" s="44"/>
      <c r="K53" s="45"/>
      <c r="L53" s="49"/>
    </row>
    <row r="54" spans="1:12" ht="49.5">
      <c r="A54" s="54">
        <v>28</v>
      </c>
      <c r="B54" s="38" t="s">
        <v>67</v>
      </c>
      <c r="C54" s="20">
        <v>730</v>
      </c>
      <c r="D54" s="27" t="s">
        <v>59</v>
      </c>
      <c r="E54" s="28" t="s">
        <v>60</v>
      </c>
      <c r="F54" s="21">
        <v>410</v>
      </c>
      <c r="G54" s="22">
        <v>2017</v>
      </c>
      <c r="H54" s="57">
        <v>1947510.06</v>
      </c>
      <c r="I54" s="58"/>
      <c r="J54" s="52"/>
      <c r="K54" s="53"/>
      <c r="L54" s="55"/>
    </row>
    <row r="55" spans="1:12" ht="37.5">
      <c r="A55" s="54">
        <v>29</v>
      </c>
      <c r="B55" s="29" t="s">
        <v>21</v>
      </c>
      <c r="C55" s="27"/>
      <c r="D55" s="27"/>
      <c r="E55" s="27" t="s">
        <v>25</v>
      </c>
      <c r="F55" s="20"/>
      <c r="G55" s="22"/>
      <c r="H55" s="56">
        <f>SUM(H56:I56)</f>
        <v>16681800</v>
      </c>
      <c r="I55" s="56"/>
      <c r="J55" s="56">
        <f>SUM(J56:K56)</f>
        <v>56454200</v>
      </c>
      <c r="K55" s="56"/>
      <c r="L55" s="39">
        <f>SUM(L56:L56)</f>
        <v>56454200</v>
      </c>
    </row>
    <row r="56" spans="1:12" ht="93.75">
      <c r="A56" s="54">
        <v>30</v>
      </c>
      <c r="B56" s="31" t="s">
        <v>23</v>
      </c>
      <c r="C56" s="27" t="s">
        <v>19</v>
      </c>
      <c r="D56" s="27" t="s">
        <v>22</v>
      </c>
      <c r="E56" s="27" t="s">
        <v>26</v>
      </c>
      <c r="F56" s="20">
        <v>410</v>
      </c>
      <c r="G56" s="22" t="s">
        <v>61</v>
      </c>
      <c r="H56" s="56">
        <v>16681800</v>
      </c>
      <c r="I56" s="56"/>
      <c r="J56" s="56">
        <v>56454200</v>
      </c>
      <c r="K56" s="56"/>
      <c r="L56" s="39">
        <v>56454200</v>
      </c>
    </row>
  </sheetData>
  <mergeCells count="97">
    <mergeCell ref="H45:I45"/>
    <mergeCell ref="H43:I43"/>
    <mergeCell ref="H53:I53"/>
    <mergeCell ref="J33:K33"/>
    <mergeCell ref="H33:I33"/>
    <mergeCell ref="J34:K34"/>
    <mergeCell ref="H35:I35"/>
    <mergeCell ref="H36:I36"/>
    <mergeCell ref="H34:I34"/>
    <mergeCell ref="J37:K37"/>
    <mergeCell ref="J38:K38"/>
    <mergeCell ref="H37:I37"/>
    <mergeCell ref="H46:I46"/>
    <mergeCell ref="J36:K36"/>
    <mergeCell ref="B40:B41"/>
    <mergeCell ref="A40:A41"/>
    <mergeCell ref="H41:I41"/>
    <mergeCell ref="J42:K42"/>
    <mergeCell ref="J40:K40"/>
    <mergeCell ref="J41:K41"/>
    <mergeCell ref="H40:I40"/>
    <mergeCell ref="H32:I32"/>
    <mergeCell ref="J32:K32"/>
    <mergeCell ref="H25:I25"/>
    <mergeCell ref="H27:I27"/>
    <mergeCell ref="H23:I24"/>
    <mergeCell ref="J26:K26"/>
    <mergeCell ref="H28:I28"/>
    <mergeCell ref="H29:I29"/>
    <mergeCell ref="J29:K29"/>
    <mergeCell ref="J31:K31"/>
    <mergeCell ref="H31:I31"/>
    <mergeCell ref="G16:H16"/>
    <mergeCell ref="J25:K25"/>
    <mergeCell ref="G23:G24"/>
    <mergeCell ref="B26:G26"/>
    <mergeCell ref="B23:B24"/>
    <mergeCell ref="E16:F16"/>
    <mergeCell ref="B16:D16"/>
    <mergeCell ref="I16:J16"/>
    <mergeCell ref="I19:J19"/>
    <mergeCell ref="A23:A24"/>
    <mergeCell ref="I20:J20"/>
    <mergeCell ref="A20:D20"/>
    <mergeCell ref="E17:F17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3:L24"/>
    <mergeCell ref="J23:K24"/>
    <mergeCell ref="B18:D18"/>
    <mergeCell ref="B19:D19"/>
    <mergeCell ref="E19:F19"/>
    <mergeCell ref="H56:I56"/>
    <mergeCell ref="J56:K56"/>
    <mergeCell ref="G20:H20"/>
    <mergeCell ref="J30:K30"/>
    <mergeCell ref="H30:I30"/>
    <mergeCell ref="H38:I38"/>
    <mergeCell ref="J44:K44"/>
    <mergeCell ref="H39:I39"/>
    <mergeCell ref="J45:K45"/>
    <mergeCell ref="J39:K39"/>
    <mergeCell ref="H44:I44"/>
    <mergeCell ref="H26:I26"/>
    <mergeCell ref="J27:K27"/>
    <mergeCell ref="J28:K28"/>
    <mergeCell ref="J43:K43"/>
    <mergeCell ref="H42:I42"/>
    <mergeCell ref="H55:I55"/>
    <mergeCell ref="J55:K55"/>
    <mergeCell ref="H47:I47"/>
    <mergeCell ref="J48:K48"/>
    <mergeCell ref="J46:K46"/>
    <mergeCell ref="H52:I52"/>
    <mergeCell ref="H51:I51"/>
    <mergeCell ref="H50:I50"/>
    <mergeCell ref="H49:I49"/>
    <mergeCell ref="J49:K49"/>
    <mergeCell ref="H48:I48"/>
    <mergeCell ref="J47:K47"/>
    <mergeCell ref="H54:I5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Ирина2</cp:lastModifiedBy>
  <cp:lastPrinted>2017-01-20T06:14:34Z</cp:lastPrinted>
  <dcterms:created xsi:type="dcterms:W3CDTF">2002-03-11T10:22:12Z</dcterms:created>
  <dcterms:modified xsi:type="dcterms:W3CDTF">2017-07-07T10:59:48Z</dcterms:modified>
</cp:coreProperties>
</file>