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480" windowWidth="15450" windowHeight="1014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G26" i="3" l="1"/>
  <c r="G24" i="3"/>
  <c r="F26" i="3"/>
  <c r="F24" i="3"/>
  <c r="E24" i="3" l="1"/>
  <c r="E25" i="3"/>
  <c r="G20" i="3" l="1"/>
  <c r="G18" i="3"/>
  <c r="F20" i="3"/>
  <c r="F18" i="3"/>
  <c r="E18" i="3" l="1"/>
  <c r="E31" i="3" s="1"/>
  <c r="E20" i="3"/>
  <c r="E35" i="3" s="1"/>
  <c r="G35" i="3" l="1"/>
  <c r="F35" i="3"/>
  <c r="G25" i="3" l="1"/>
  <c r="G19" i="3" l="1"/>
  <c r="F25" i="3" l="1"/>
  <c r="F23" i="3"/>
  <c r="G23" i="3"/>
  <c r="E23" i="3" l="1"/>
  <c r="E22" i="3" s="1"/>
  <c r="E21" i="3" s="1"/>
  <c r="F19" i="3" l="1"/>
  <c r="G17" i="3" l="1"/>
  <c r="G31" i="3" s="1"/>
  <c r="E17" i="3" l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E16" i="3" l="1"/>
  <c r="G27" i="3"/>
  <c r="E34" i="3"/>
  <c r="E33" i="3" s="1"/>
  <c r="E32" i="3" s="1"/>
  <c r="E27" i="3" s="1"/>
  <c r="E15" i="3" l="1"/>
  <c r="G15" i="3"/>
  <c r="F17" i="3"/>
  <c r="F31" i="3" s="1"/>
  <c r="F16" i="3" l="1"/>
  <c r="F30" i="3"/>
  <c r="F29" i="3" s="1"/>
  <c r="F28" i="3" s="1"/>
  <c r="F27" i="3" s="1"/>
  <c r="F15" i="3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<sst xmlns="http://schemas.openxmlformats.org/spreadsheetml/2006/main" count="79" uniqueCount="57">
  <si>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</si>
  <si>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</si>
  <si>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</si>
  <si>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</si>
  <si>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</si>
  <si>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</si>
  <si>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</si>
  <si>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</si>
  <si>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</si>
  <si>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</si>
  <si>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</si>
  <si>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</si>
  <si>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</si>
  <si>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</si>
  <si>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</si>
  <si>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</si>
  <si>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</si>
  <si>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</si>
  <si>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</si>
  <si>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</si>
  <si>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</si>
  <si>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</si>
  <si>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</si>
  <si>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</si>
  <si>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</si>
  <si>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</si>
  <si>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</si>
  <si>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</si>
  <si>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</si>
  <si>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</si>
  <si>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</si>
  <si>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</si>
  <si>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</si>
  <si>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</si>
  <si>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</si>
  <si>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</si>
  <si>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</si>
  <si>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</si>
  <si>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</si>
  <si>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</si>
  <si>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</si>
  <si>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</si>
  <si>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</si>
  <si>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</si>
  <si>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</si>
  <si>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</si>
  <si>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</si>
  <si>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</si>
  <si>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</si>
  <si>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</si>
  <si>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</si>
  <si>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</si>
  <si>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</si>
  <si>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</si>
  <si>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</si>
  <si>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</si>
  <si>
    <t>от 30.03.2018 № 32-180р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</si>
</sst>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view="pageBreakPreview" topLeftCell="A25" zoomScale="80" zoomScaleSheetLayoutView="80" workbookViewId="0">
      <selection activeCell="E7" sqref="E7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7" t="s">
        <v>53</v>
      </c>
      <c r="C10" s="18"/>
      <c r="D10" s="18"/>
      <c r="E10" s="18"/>
      <c r="F10" s="18"/>
      <c r="G10" s="18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6" t="s">
        <v>46</v>
      </c>
      <c r="B13" s="21" t="s">
        <v>50</v>
      </c>
      <c r="C13" s="22"/>
      <c r="D13" s="16" t="s">
        <v>49</v>
      </c>
      <c r="E13" s="19" t="s">
        <v>47</v>
      </c>
      <c r="F13" s="19" t="s">
        <v>48</v>
      </c>
      <c r="G13" s="19" t="s">
        <v>54</v>
      </c>
    </row>
    <row r="14" spans="1:7" ht="94.5" x14ac:dyDescent="0.25">
      <c r="A14" s="16"/>
      <c r="B14" s="12" t="s">
        <v>51</v>
      </c>
      <c r="C14" s="12" t="s">
        <v>52</v>
      </c>
      <c r="D14" s="16"/>
      <c r="E14" s="20"/>
      <c r="F14" s="20"/>
      <c r="G14" s="20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72262978.179999828</v>
      </c>
      <c r="F15" s="7">
        <f>F16+F21+F27</f>
        <v>6910615.1999999881</v>
      </c>
      <c r="G15" s="7">
        <f t="shared" ref="G15" si="0">G16+G21+G27</f>
        <v>4844188.25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13116540</v>
      </c>
      <c r="F16" s="7">
        <f>F17-F19</f>
        <v>6910615.1999999881</v>
      </c>
      <c r="G16" s="7">
        <f>G17-G19</f>
        <v>4844188.25</v>
      </c>
    </row>
    <row r="17" spans="1:7" s="5" customFormat="1" ht="35.450000000000003" customHeight="1" outlineLevel="1" x14ac:dyDescent="0.25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131116540</v>
      </c>
      <c r="F17" s="8">
        <f>F18</f>
        <v>138027155.19999999</v>
      </c>
      <c r="G17" s="8">
        <f>G18</f>
        <v>142871343.44999999</v>
      </c>
    </row>
    <row r="18" spans="1:7" ht="47.25" outlineLevel="3" x14ac:dyDescent="0.25">
      <c r="A18" s="15">
        <v>4</v>
      </c>
      <c r="B18" s="6" t="s">
        <v>0</v>
      </c>
      <c r="C18" s="6" t="s">
        <v>5</v>
      </c>
      <c r="D18" s="11" t="s">
        <v>44</v>
      </c>
      <c r="E18" s="8">
        <f>13116540+58000000+60000000</f>
        <v>131116540</v>
      </c>
      <c r="F18" s="8">
        <f>6910615.2+131116540</f>
        <v>138027155.19999999</v>
      </c>
      <c r="G18" s="8">
        <f>13116540+58000000+60000000+6910615.2+4844188.25</f>
        <v>142871343.44999999</v>
      </c>
    </row>
    <row r="19" spans="1:7" s="5" customFormat="1" ht="47.25" outlineLevel="3" x14ac:dyDescent="0.25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118000000</v>
      </c>
      <c r="F19" s="8">
        <f>F20</f>
        <v>131116540</v>
      </c>
      <c r="G19" s="8">
        <f>G20</f>
        <v>138027155.19999999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f>58000000+60000000</f>
        <v>118000000</v>
      </c>
      <c r="F20" s="8">
        <f>13116540+60000000+58000000</f>
        <v>131116540</v>
      </c>
      <c r="G20" s="8">
        <f>13116540+58000000+60000000+6910615.2</f>
        <v>138027155.19999999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14">
        <f>E22</f>
        <v>35928000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35928000</v>
      </c>
      <c r="F22" s="8">
        <v>0</v>
      </c>
      <c r="G22" s="8">
        <v>0</v>
      </c>
    </row>
    <row r="23" spans="1:7" s="5" customFormat="1" ht="57.6" customHeight="1" outlineLevel="2" x14ac:dyDescent="0.25">
      <c r="A23" s="15">
        <v>9</v>
      </c>
      <c r="B23" s="6" t="s">
        <v>0</v>
      </c>
      <c r="C23" s="6" t="s">
        <v>25</v>
      </c>
      <c r="D23" s="11" t="s">
        <v>29</v>
      </c>
      <c r="E23" s="14">
        <f>E24</f>
        <v>129251816</v>
      </c>
      <c r="F23" s="14">
        <f t="shared" ref="F23:G23" si="1">F24</f>
        <v>35928000</v>
      </c>
      <c r="G23" s="14">
        <f t="shared" si="1"/>
        <v>35928000</v>
      </c>
    </row>
    <row r="24" spans="1:7" ht="69" customHeight="1" outlineLevel="3" x14ac:dyDescent="0.25">
      <c r="A24" s="15">
        <v>10</v>
      </c>
      <c r="B24" s="6" t="s">
        <v>0</v>
      </c>
      <c r="C24" s="6" t="s">
        <v>12</v>
      </c>
      <c r="D24" s="11" t="s">
        <v>13</v>
      </c>
      <c r="E24" s="14">
        <f>35721700+206300+93323816</f>
        <v>129251816</v>
      </c>
      <c r="F24" s="14">
        <f>53721700+206300-18000000</f>
        <v>35928000</v>
      </c>
      <c r="G24" s="14">
        <f>53721700+206300-18000000</f>
        <v>35928000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26</v>
      </c>
      <c r="D25" s="11" t="s">
        <v>30</v>
      </c>
      <c r="E25" s="14">
        <f>E26</f>
        <v>93323816</v>
      </c>
      <c r="F25" s="14">
        <f>F26</f>
        <v>35928000</v>
      </c>
      <c r="G25" s="14">
        <f>G26</f>
        <v>35928000</v>
      </c>
    </row>
    <row r="26" spans="1:7" ht="63" outlineLevel="3" x14ac:dyDescent="0.25">
      <c r="A26" s="15">
        <v>12</v>
      </c>
      <c r="B26" s="6" t="s">
        <v>0</v>
      </c>
      <c r="C26" s="6" t="s">
        <v>14</v>
      </c>
      <c r="D26" s="11" t="s">
        <v>15</v>
      </c>
      <c r="E26" s="14">
        <v>93323816</v>
      </c>
      <c r="F26" s="14">
        <f>53721700+206300-18000000</f>
        <v>35928000</v>
      </c>
      <c r="G26" s="14">
        <f>53721700+206300-18000000</f>
        <v>35928000</v>
      </c>
    </row>
    <row r="27" spans="1:7" ht="31.5" outlineLevel="1" x14ac:dyDescent="0.25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23218438.179999828</v>
      </c>
      <c r="F27" s="13">
        <f t="shared" ref="F27" si="2">F28+F32</f>
        <v>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-2912413876.6900001</v>
      </c>
      <c r="F28" s="14">
        <f>F29</f>
        <v>-2638166569.1499996</v>
      </c>
      <c r="G28" s="14">
        <f>G29</f>
        <v>-2643395857.3999996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-2912413876.6900001</v>
      </c>
      <c r="F29" s="14">
        <f t="shared" si="3"/>
        <v>-2638166569.1499996</v>
      </c>
      <c r="G29" s="14">
        <f t="shared" si="3"/>
        <v>-2643395857.3999996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-2912413876.6900001</v>
      </c>
      <c r="F30" s="14">
        <f>F31</f>
        <v>-2638166569.1499996</v>
      </c>
      <c r="G30" s="14">
        <f>G31</f>
        <v>-2643395857.3999996</v>
      </c>
    </row>
    <row r="31" spans="1:7" ht="31.5" outlineLevel="3" x14ac:dyDescent="0.25">
      <c r="A31" s="15">
        <v>17</v>
      </c>
      <c r="B31" s="6" t="s">
        <v>0</v>
      </c>
      <c r="C31" s="6" t="s">
        <v>18</v>
      </c>
      <c r="D31" s="11" t="s">
        <v>19</v>
      </c>
      <c r="E31" s="8">
        <f>-2652045520.69-E18-E24</f>
        <v>-2912413876.6900001</v>
      </c>
      <c r="F31" s="14">
        <f>-2464211413.95-F17-F24</f>
        <v>-2638166569.1499996</v>
      </c>
      <c r="G31" s="14">
        <f>-2464596513.95-G17-G24</f>
        <v>-2643395857.3999996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2935632314.8699999</v>
      </c>
      <c r="F32" s="14">
        <f t="shared" ref="F32" si="5">F33</f>
        <v>2638166569.1500001</v>
      </c>
      <c r="G32" s="14">
        <f t="shared" ref="G32" si="6">G33</f>
        <v>2643395857.3999996</v>
      </c>
    </row>
    <row r="33" spans="1:7" ht="31.5" outlineLevel="3" x14ac:dyDescent="0.25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4"/>
        <v>2935632314.8699999</v>
      </c>
      <c r="F33" s="14">
        <f t="shared" ref="F33" si="7">F34</f>
        <v>2638166569.1500001</v>
      </c>
      <c r="G33" s="14">
        <f t="shared" ref="G33" si="8">G34</f>
        <v>2643395857.3999996</v>
      </c>
    </row>
    <row r="34" spans="1:7" ht="31.5" x14ac:dyDescent="0.2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2935632314.8699999</v>
      </c>
      <c r="F34" s="14">
        <f t="shared" ref="F34:G34" si="9">F35</f>
        <v>2638166569.1500001</v>
      </c>
      <c r="G34" s="14">
        <f t="shared" si="9"/>
        <v>2643395857.3999996</v>
      </c>
    </row>
    <row r="35" spans="1:7" ht="31.5" x14ac:dyDescent="0.25">
      <c r="A35" s="15">
        <v>21</v>
      </c>
      <c r="B35" s="6" t="s">
        <v>0</v>
      </c>
      <c r="C35" s="6" t="s">
        <v>20</v>
      </c>
      <c r="D35" s="11" t="s">
        <v>43</v>
      </c>
      <c r="E35" s="8">
        <f>2724308498.87+E20+E26</f>
        <v>2935632314.8699999</v>
      </c>
      <c r="F35" s="14">
        <f>2471122029.15+F20+F26</f>
        <v>2638166569.1500001</v>
      </c>
      <c r="G35" s="14">
        <f>2469440702.2+G20+G26</f>
        <v>2643395857.3999996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2018-03-16T04:18:07Z</cp:lastPrinted>
  <dcterms:created xsi:type="dcterms:W3CDTF">2002-03-11T10:22:12Z</dcterms:created>
  <dcterms:modified xsi:type="dcterms:W3CDTF">2018-03-29T03:28:36Z</dcterms:modified>
</cp:coreProperties>
</file>